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INFORME TRIMESTRAL 2017\"/>
    </mc:Choice>
  </mc:AlternateContent>
  <bookViews>
    <workbookView xWindow="0" yWindow="0" windowWidth="20490" windowHeight="59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9" i="1" l="1"/>
  <c r="N126" i="1"/>
  <c r="N125" i="1"/>
  <c r="N124" i="1"/>
  <c r="N122" i="1"/>
  <c r="N121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 s="1"/>
  <c r="N119" i="1"/>
  <c r="N118" i="1"/>
  <c r="N117" i="1"/>
  <c r="N116" i="1"/>
  <c r="N115" i="1"/>
  <c r="N114" i="1"/>
  <c r="N113" i="1"/>
  <c r="N112" i="1"/>
  <c r="N111" i="1"/>
  <c r="N110" i="1"/>
  <c r="N109" i="1"/>
  <c r="N108" i="1"/>
  <c r="Z107" i="1"/>
  <c r="Z106" i="1" s="1"/>
  <c r="Y107" i="1"/>
  <c r="X107" i="1"/>
  <c r="X106" i="1" s="1"/>
  <c r="W107" i="1"/>
  <c r="V107" i="1"/>
  <c r="V106" i="1" s="1"/>
  <c r="U107" i="1"/>
  <c r="T107" i="1"/>
  <c r="T106" i="1" s="1"/>
  <c r="S107" i="1"/>
  <c r="R107" i="1"/>
  <c r="R106" i="1" s="1"/>
  <c r="Q107" i="1"/>
  <c r="P107" i="1"/>
  <c r="P106" i="1" s="1"/>
  <c r="O107" i="1"/>
  <c r="N107" i="1"/>
  <c r="Y106" i="1"/>
  <c r="W106" i="1"/>
  <c r="U106" i="1"/>
  <c r="S106" i="1"/>
  <c r="Q106" i="1"/>
  <c r="O106" i="1"/>
  <c r="N106" i="1" s="1"/>
  <c r="N105" i="1"/>
  <c r="N104" i="1"/>
  <c r="N103" i="1"/>
  <c r="N102" i="1"/>
  <c r="N100" i="1"/>
  <c r="N97" i="1"/>
  <c r="N95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 s="1"/>
  <c r="N77" i="1"/>
  <c r="N75" i="1"/>
  <c r="N74" i="1"/>
  <c r="N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N71" i="1"/>
  <c r="N70" i="1"/>
  <c r="N69" i="1"/>
  <c r="N68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 s="1"/>
  <c r="N65" i="1"/>
  <c r="N63" i="1"/>
  <c r="N62" i="1"/>
  <c r="N61" i="1"/>
  <c r="N60" i="1"/>
  <c r="N59" i="1"/>
  <c r="N57" i="1"/>
  <c r="N56" i="1"/>
  <c r="N55" i="1"/>
  <c r="N54" i="1"/>
  <c r="N53" i="1"/>
  <c r="N52" i="1"/>
  <c r="N51" i="1"/>
  <c r="N50" i="1"/>
  <c r="N49" i="1"/>
  <c r="Z48" i="1"/>
  <c r="Y48" i="1"/>
  <c r="Y32" i="1" s="1"/>
  <c r="X48" i="1"/>
  <c r="W48" i="1"/>
  <c r="W32" i="1" s="1"/>
  <c r="V48" i="1"/>
  <c r="U48" i="1"/>
  <c r="U32" i="1" s="1"/>
  <c r="T48" i="1"/>
  <c r="S48" i="1"/>
  <c r="S32" i="1" s="1"/>
  <c r="R48" i="1"/>
  <c r="Q48" i="1"/>
  <c r="Q32" i="1" s="1"/>
  <c r="P48" i="1"/>
  <c r="O48" i="1"/>
  <c r="N48" i="1" s="1"/>
  <c r="N47" i="1"/>
  <c r="N46" i="1"/>
  <c r="N45" i="1"/>
  <c r="N44" i="1"/>
  <c r="N43" i="1"/>
  <c r="N42" i="1"/>
  <c r="N41" i="1"/>
  <c r="N40" i="1"/>
  <c r="N39" i="1"/>
  <c r="N38" i="1"/>
  <c r="N37" i="1"/>
  <c r="N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N34" i="1"/>
  <c r="Z32" i="1"/>
  <c r="X32" i="1"/>
  <c r="V32" i="1"/>
  <c r="T32" i="1"/>
  <c r="R32" i="1"/>
  <c r="P32" i="1"/>
  <c r="N31" i="1"/>
  <c r="N29" i="1"/>
  <c r="N28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N24" i="1"/>
  <c r="N22" i="1"/>
  <c r="N20" i="1"/>
  <c r="N19" i="1"/>
  <c r="N18" i="1"/>
  <c r="N17" i="1"/>
  <c r="N16" i="1"/>
  <c r="N14" i="1"/>
  <c r="N13" i="1" s="1"/>
  <c r="Z13" i="1"/>
  <c r="Y13" i="1"/>
  <c r="X13" i="1"/>
  <c r="W13" i="1"/>
  <c r="V13" i="1"/>
  <c r="U13" i="1"/>
  <c r="T13" i="1"/>
  <c r="S13" i="1"/>
  <c r="R13" i="1"/>
  <c r="Q13" i="1"/>
  <c r="P13" i="1"/>
  <c r="O13" i="1"/>
  <c r="N12" i="1"/>
  <c r="N11" i="1"/>
  <c r="N10" i="1"/>
  <c r="N9" i="1"/>
  <c r="Z8" i="1"/>
  <c r="Z130" i="1" s="1"/>
  <c r="Y8" i="1"/>
  <c r="X8" i="1"/>
  <c r="X130" i="1" s="1"/>
  <c r="W8" i="1"/>
  <c r="V8" i="1"/>
  <c r="V130" i="1" s="1"/>
  <c r="U8" i="1"/>
  <c r="T8" i="1"/>
  <c r="T130" i="1" s="1"/>
  <c r="S8" i="1"/>
  <c r="R8" i="1"/>
  <c r="R130" i="1" s="1"/>
  <c r="Q8" i="1"/>
  <c r="P8" i="1"/>
  <c r="P130" i="1" s="1"/>
  <c r="O8" i="1"/>
  <c r="N8" i="1"/>
  <c r="N6" i="1"/>
  <c r="N5" i="1"/>
  <c r="N4" i="1" s="1"/>
  <c r="Z4" i="1"/>
  <c r="Y4" i="1"/>
  <c r="Y130" i="1" s="1"/>
  <c r="X4" i="1"/>
  <c r="W4" i="1"/>
  <c r="W130" i="1" s="1"/>
  <c r="V4" i="1"/>
  <c r="U4" i="1"/>
  <c r="U130" i="1" s="1"/>
  <c r="T4" i="1"/>
  <c r="S4" i="1"/>
  <c r="S130" i="1" s="1"/>
  <c r="R4" i="1"/>
  <c r="Q4" i="1"/>
  <c r="Q130" i="1" s="1"/>
  <c r="P4" i="1"/>
  <c r="O4" i="1"/>
  <c r="O130" i="1" l="1"/>
  <c r="N130" i="1" s="1"/>
  <c r="N132" i="1" s="1"/>
  <c r="O32" i="1"/>
  <c r="N32" i="1" s="1"/>
</calcChain>
</file>

<file path=xl/sharedStrings.xml><?xml version="1.0" encoding="utf-8"?>
<sst xmlns="http://schemas.openxmlformats.org/spreadsheetml/2006/main" count="415" uniqueCount="144">
  <si>
    <t>C R I</t>
  </si>
  <si>
    <t>CONCEPTOS DE INGRESOS</t>
  </si>
  <si>
    <t>CALENDARIO DE INGRESOS BASE MENSUAL EJERCICIO FISCAL 2018</t>
  </si>
  <si>
    <t>R</t>
  </si>
  <si>
    <t>T</t>
  </si>
  <si>
    <t xml:space="preserve">CL </t>
  </si>
  <si>
    <t>CO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</si>
  <si>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</si>
  <si>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</si>
  <si>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</si>
  <si>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</si>
  <si>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</si>
  <si>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</si>
  <si>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</si>
  <si>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</si>
  <si>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</si>
  <si>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</si>
  <si>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</si>
  <si>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</si>
  <si>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</si>
  <si>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</t>
  </si>
  <si>
    <t>IMPUESTOS.</t>
  </si>
  <si>
    <t>1</t>
  </si>
  <si>
    <t>Impuestos Sobre los Ingresos.</t>
  </si>
  <si>
    <t>Impuesto sobre espectáculos públicos.</t>
  </si>
  <si>
    <t>2</t>
  </si>
  <si>
    <t>Impuesto sobre rifas, loterías, concursos o sorteos.</t>
  </si>
  <si>
    <t>Impuestos Sobre el Patrimonio.</t>
  </si>
  <si>
    <t>Impuesto predial.</t>
  </si>
  <si>
    <t>Impuesto Predial Urbano.</t>
  </si>
  <si>
    <t>Impuesto Predial Rústico.</t>
  </si>
  <si>
    <t>3</t>
  </si>
  <si>
    <t>Impuesto Predial Ejidal y Comunal.</t>
  </si>
  <si>
    <t>Impuesto sobre lotes baldíos sin bardear o falta de banquetas.</t>
  </si>
  <si>
    <t>Impuesto Sobre la Producción, el Consumo y las Transacciones.</t>
  </si>
  <si>
    <r>
      <t xml:space="preserve">Impuesto sobre adquisición de </t>
    </r>
    <r>
      <rPr>
        <sz val="11"/>
        <color theme="1"/>
        <rFont val="Calibri"/>
        <family val="2"/>
        <scheme val="minor"/>
      </rPr>
      <t>Bienes</t>
    </r>
    <r>
      <rPr>
        <sz val="11"/>
        <rFont val="Calibri"/>
        <family val="2"/>
        <scheme val="minor"/>
      </rPr>
      <t xml:space="preserve">  inmuebles.</t>
    </r>
  </si>
  <si>
    <t>7</t>
  </si>
  <si>
    <t>Accesorios de Impuestos.</t>
  </si>
  <si>
    <t>Recargos.</t>
  </si>
  <si>
    <t>Multas.</t>
  </si>
  <si>
    <t>Honorarios y gastos de ejecución.</t>
  </si>
  <si>
    <t>4</t>
  </si>
  <si>
    <t>Actualización.</t>
  </si>
  <si>
    <t>5</t>
  </si>
  <si>
    <t>Otros accesorios.</t>
  </si>
  <si>
    <t>8</t>
  </si>
  <si>
    <t>Otros Impuestos.</t>
  </si>
  <si>
    <t>9</t>
  </si>
  <si>
    <t>Impuestos  no  Comprendidos  en  las  Fracciones  de  la  Ley  de Ingresos Causados en Ejercicios Fiscales Anteriores Pendientes de Liquidación o Pago.</t>
  </si>
  <si>
    <t>CUOTAS Y APORTACIONES DE SEGURIDAD SOCIAL. (NO APLICA)</t>
  </si>
  <si>
    <t>CONTRIBUCIONES DE MEJORAS.</t>
  </si>
  <si>
    <t>Contribución de mejoras por obras públicas.</t>
  </si>
  <si>
    <t>De aumento de valor y mejoría especifica de la propiedad.</t>
  </si>
  <si>
    <t xml:space="preserve">De aportación por mejoras. </t>
  </si>
  <si>
    <t>Contribución de Mejoras no Comprendidas en las Fracciones de la  Ley  de  Ingresos  Causadas  en  Ejercicios Fiscales Anteriores Pendientes de Liquidación o Pago.</t>
  </si>
  <si>
    <t>DERECHOS.</t>
  </si>
  <si>
    <t>Derechos por el Uso, Goce, Aprovechamiento o Explotación de Bienes de Dominio Público.</t>
  </si>
  <si>
    <r>
      <t xml:space="preserve">Por la ocupación de la vía pública </t>
    </r>
    <r>
      <rPr>
        <sz val="11"/>
        <color theme="1"/>
        <rFont val="Calibri"/>
        <family val="2"/>
        <scheme val="minor"/>
      </rPr>
      <t>y servicios de mercado.</t>
    </r>
  </si>
  <si>
    <t>Derechos por Prestación de Servicios.</t>
  </si>
  <si>
    <t>Por servicio de alumbrado público.</t>
  </si>
  <si>
    <t>Por la prestación del servicio de abastecimiento de agua potable, alcantarillado y saneamiento.</t>
  </si>
  <si>
    <t>Por servicio de panteones.</t>
  </si>
  <si>
    <t>Por servicio de rastro.</t>
  </si>
  <si>
    <t>Por servicio de control canino.</t>
  </si>
  <si>
    <t>6</t>
  </si>
  <si>
    <t>Por reparación de la vía pública.</t>
  </si>
  <si>
    <t>Por servicios de protección civil.</t>
  </si>
  <si>
    <t>Por servicios de parques y jardines.</t>
  </si>
  <si>
    <t>Por servicio de tránsito y vialidad.</t>
  </si>
  <si>
    <t>Por servicios de vigilancia.</t>
  </si>
  <si>
    <t>Por servicios de catastro.</t>
  </si>
  <si>
    <t>Por servicios oficiales diversos.</t>
  </si>
  <si>
    <t>Otros Derechos.</t>
  </si>
  <si>
    <t>Por Expedición, revalidación y canje de permisos o licencias para funcionamiento de establecimientos.</t>
  </si>
  <si>
    <t>Por Expedición o revalidación de licencias o permisos para la colocación de anuncios publicitarios.</t>
  </si>
  <si>
    <t>Por licencias de construcción, reparación o restauración de fincas.</t>
  </si>
  <si>
    <t>Por expedición de certificados, constancias, títulos, copias de documentos y legalización de firmas.</t>
  </si>
  <si>
    <t>Por servicios urbanísticos.</t>
  </si>
  <si>
    <t>Por servicios de aseo público.</t>
  </si>
  <si>
    <t>Por servicios de administración ambiental.</t>
  </si>
  <si>
    <t>Por inscripción a padrones.</t>
  </si>
  <si>
    <t>Por acceso a museos.</t>
  </si>
  <si>
    <t>Accesorios de Derechos.</t>
  </si>
  <si>
    <t>Derechos   no   Comprendidos   en   las   Fracciones  de la Ley de Ingresos Causados en Ejercicios Fiscales Anteriores Pendientes de Liquidación o Pago.</t>
  </si>
  <si>
    <t>PRODUCTOS.</t>
  </si>
  <si>
    <t>Productos de Tipo Corriente.</t>
  </si>
  <si>
    <t>Productos derivados del uso y aprovechamiento de bienes no sujetos a régimen de dominio publico.</t>
  </si>
  <si>
    <t>Enajenación de bienes muebles no sujetos a ser inventariables.</t>
  </si>
  <si>
    <t>Accesorios de Productos.</t>
  </si>
  <si>
    <t>Otros productos. (formas valoradas y publicaciones)</t>
  </si>
  <si>
    <t>Productos de Capital.</t>
  </si>
  <si>
    <r>
      <t xml:space="preserve">Arrendamiento </t>
    </r>
    <r>
      <rPr>
        <sz val="11"/>
        <color rgb="FFFF0000"/>
        <rFont val="Calibri"/>
        <family val="2"/>
        <scheme val="minor"/>
      </rPr>
      <t>y explotación</t>
    </r>
    <r>
      <rPr>
        <sz val="11"/>
        <rFont val="Calibri"/>
        <family val="2"/>
        <scheme val="minor"/>
      </rPr>
      <t xml:space="preserve"> de bienes muebles e inmuebles.</t>
    </r>
  </si>
  <si>
    <t>Rendimiento de capital.</t>
  </si>
  <si>
    <t>Enajenación de bienes muebles e inmuebles.</t>
  </si>
  <si>
    <t>Productos  no  Comprendidos  en  las  Fracciones de la Ley de Ingresos Causados en Ejercicios Fiscales Anteriores Pendientes de Liquidación o Pago.</t>
  </si>
  <si>
    <t>APROVECHAMIENTOS.</t>
  </si>
  <si>
    <t>Aprovechamientos de Tipo Corriente.</t>
  </si>
  <si>
    <t xml:space="preserve">Multas por falta a la reglamentación </t>
  </si>
  <si>
    <t>Reintegros por responsabilidades.</t>
  </si>
  <si>
    <t>Donativos, subsidios e indemnizaciones.</t>
  </si>
  <si>
    <t>Indemnizaciones por daños a bienes.</t>
  </si>
  <si>
    <t>Recuperación de costos por adjudicación de contratos de obra pública y adquisición de bienes.</t>
  </si>
  <si>
    <t>Intervención de espectáculos públicos.</t>
  </si>
  <si>
    <t>Otros aprovechamientos.</t>
  </si>
  <si>
    <t>Incentivos por administración de impuestos municipales coordinados.</t>
  </si>
  <si>
    <t>Multas por infracciones al Reglamento de la Ley de Transito y Vialidad del Estado de Michoacán de Ocampo.</t>
  </si>
  <si>
    <t>Multas por infracciones a la Ley para la Prevención y Gestión Integral de Residuos en el Estado de Michoacán de Ocampo.</t>
  </si>
  <si>
    <t>Multas por infracciones a otras disposiciones no fiscales.</t>
  </si>
  <si>
    <t>Indemnizaciones de cheques devueltos por instituciones bancarias.</t>
  </si>
  <si>
    <t>Aprovechamientos de Capital.</t>
  </si>
  <si>
    <t>Aprovechamientos no  Comprendidos  en las Fracciones de la Ley de Ingresos causados en ejercicios fiscales anteriores pendientes de liquidación o pago.</t>
  </si>
  <si>
    <t>INGRESOS POR VENTA DE BIENES Y SERVICIOS.</t>
  </si>
  <si>
    <t>Ingresos por Venta de Bienes y Servicios de Organismos Descentralizados.</t>
  </si>
  <si>
    <t>Ingresos por Ventas de Bienes y servicios Producidos en establecimientos del Gobierno Central.</t>
  </si>
  <si>
    <t>Enajenación  de fertilizantes, pasto semillas y viveros.</t>
  </si>
  <si>
    <t>Cuotas de recuperación de política de abasto.</t>
  </si>
  <si>
    <t>Cuotas de recuperación de política social.</t>
  </si>
  <si>
    <t>Cuotas de recuperacion de servicios diversos</t>
  </si>
  <si>
    <t>PARTICIPACIONES Y APORTACIONES .</t>
  </si>
  <si>
    <t>Participaciones.</t>
  </si>
  <si>
    <t>Fondo General de Participaciones.</t>
  </si>
  <si>
    <t>Fondo de Fomento Municipal.</t>
  </si>
  <si>
    <t>Impuesto sobre tenencia o uso de vehículos.</t>
  </si>
  <si>
    <t>Fondo de Compensación del Impuesto sobre automóviles nuevos.</t>
  </si>
  <si>
    <t>Impuesto especial sobre producción y servicios.</t>
  </si>
  <si>
    <t>Impuesto especial sobre automóviles nuevos</t>
  </si>
  <si>
    <t>Impuesto sobre rifas, loterías, sorteos y concursos.</t>
  </si>
  <si>
    <t>Fondo de fiscalización.</t>
  </si>
  <si>
    <t>Impuesto a la Venta Final de Gasolina y Diesel.</t>
  </si>
  <si>
    <t>Fondo de compensación a la venta final de gasolina y diesel</t>
  </si>
  <si>
    <t>Otras participaciones</t>
  </si>
  <si>
    <t>Fondo Estatal para la Infraestructura de los Servicios Públicos Municipales</t>
  </si>
  <si>
    <t>Aportaciones.</t>
  </si>
  <si>
    <t>Fondo de Aportaciones Para la Infraestructura Social Municipal.</t>
  </si>
  <si>
    <t>Fondo de Aportaciones Para el Fortalecimiento de los Municipios y de las Demarcaciones Territoriales del Distrito Federal.</t>
  </si>
  <si>
    <t>Convenios.</t>
  </si>
  <si>
    <t>Transferencias Federales por convenio.</t>
  </si>
  <si>
    <t>Transferencias Estatales por convenio.</t>
  </si>
  <si>
    <t>TRANSFERENCIAS, ASIGNACIONES, SUBSIDIOS Y OTRAS AYUDAS.</t>
  </si>
  <si>
    <t>INGRESOS DERIVADOS DE FINANCIAMIENTOS</t>
  </si>
  <si>
    <t>Endeudamiento Interno</t>
  </si>
  <si>
    <t>TOTAL INGRESOS</t>
  </si>
  <si>
    <t>CELDAS QUE NO DEBEN SER USADAS PARA CAPTURAR IMPORTES ASIGNADOS</t>
  </si>
  <si>
    <t xml:space="preserve">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</si>
</sst>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0" fillId="0" borderId="0" applyFont="0" applyFill="0" applyBorder="0" applyAlignment="0" applyProtection="0"/>
  </cellStyleXfs>
  <cellXfs count="1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3" fontId="2" fillId="5" borderId="15" xfId="0" applyNumberFormat="1" applyFont="1" applyFill="1" applyBorder="1" applyAlignment="1">
      <alignment horizontal="right" vertical="center" wrapText="1"/>
    </xf>
    <xf numFmtId="3" fontId="2" fillId="5" borderId="15" xfId="0" applyNumberFormat="1" applyFont="1" applyFill="1" applyBorder="1" applyAlignment="1">
      <alignment vertical="center" wrapText="1"/>
    </xf>
    <xf numFmtId="0" fontId="4" fillId="0" borderId="0" xfId="0" applyFont="1"/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3" fontId="2" fillId="5" borderId="19" xfId="0" applyNumberFormat="1" applyFont="1" applyFill="1" applyBorder="1" applyAlignment="1">
      <alignment horizontal="right" wrapText="1"/>
    </xf>
    <xf numFmtId="3" fontId="2" fillId="5" borderId="19" xfId="0" applyNumberFormat="1" applyFont="1" applyFill="1" applyBorder="1" applyAlignment="1">
      <alignment vertical="center" wrapText="1"/>
    </xf>
    <xf numFmtId="49" fontId="8" fillId="4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3" fontId="8" fillId="5" borderId="19" xfId="0" applyNumberFormat="1" applyFont="1" applyFill="1" applyBorder="1" applyAlignment="1">
      <alignment horizontal="right" vertical="center" wrapText="1"/>
    </xf>
    <xf numFmtId="3" fontId="8" fillId="2" borderId="19" xfId="0" applyNumberFormat="1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horizontal="left" vertical="justify"/>
    </xf>
    <xf numFmtId="0" fontId="2" fillId="0" borderId="18" xfId="0" applyFont="1" applyFill="1" applyBorder="1" applyAlignment="1">
      <alignment horizontal="left" vertical="justify"/>
    </xf>
    <xf numFmtId="0" fontId="2" fillId="0" borderId="19" xfId="0" applyFont="1" applyFill="1" applyBorder="1" applyAlignment="1">
      <alignment horizontal="left" vertical="justify"/>
    </xf>
    <xf numFmtId="0" fontId="0" fillId="0" borderId="17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 horizontal="left" vertical="justify"/>
    </xf>
    <xf numFmtId="0" fontId="7" fillId="2" borderId="16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18" xfId="0" applyFont="1" applyFill="1" applyBorder="1" applyAlignment="1">
      <alignment horizontal="left" vertical="justify" wrapText="1"/>
    </xf>
    <xf numFmtId="0" fontId="2" fillId="0" borderId="19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left" vertical="justify" wrapText="1"/>
    </xf>
    <xf numFmtId="0" fontId="0" fillId="0" borderId="18" xfId="0" applyFont="1" applyFill="1" applyBorder="1" applyAlignment="1">
      <alignment horizontal="left" vertical="justify" wrapText="1"/>
    </xf>
    <xf numFmtId="0" fontId="0" fillId="0" borderId="19" xfId="0" applyFont="1" applyFill="1" applyBorder="1" applyAlignment="1">
      <alignment horizontal="left" vertical="justify" wrapText="1"/>
    </xf>
    <xf numFmtId="0" fontId="2" fillId="2" borderId="16" xfId="0" applyFont="1" applyFill="1" applyBorder="1" applyAlignment="1">
      <alignment wrapText="1"/>
    </xf>
    <xf numFmtId="0" fontId="7" fillId="6" borderId="16" xfId="0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wrapText="1"/>
    </xf>
    <xf numFmtId="0" fontId="8" fillId="6" borderId="17" xfId="0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left" vertical="top" wrapText="1"/>
    </xf>
    <xf numFmtId="0" fontId="8" fillId="6" borderId="19" xfId="0" applyFont="1" applyFill="1" applyBorder="1" applyAlignment="1">
      <alignment horizontal="left" vertical="top" wrapText="1"/>
    </xf>
    <xf numFmtId="3" fontId="8" fillId="6" borderId="19" xfId="0" applyNumberFormat="1" applyFont="1" applyFill="1" applyBorder="1" applyAlignment="1">
      <alignment horizontal="right" vertical="center" wrapText="1"/>
    </xf>
    <xf numFmtId="3" fontId="8" fillId="6" borderId="16" xfId="0" applyNumberFormat="1" applyFont="1" applyFill="1" applyBorder="1" applyAlignment="1" applyProtection="1">
      <alignment vertical="center" wrapText="1"/>
      <protection locked="0"/>
    </xf>
    <xf numFmtId="0" fontId="4" fillId="6" borderId="0" xfId="0" applyFont="1" applyFill="1"/>
    <xf numFmtId="0" fontId="0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left" vertical="justify" wrapText="1"/>
    </xf>
    <xf numFmtId="0" fontId="2" fillId="2" borderId="19" xfId="0" applyFont="1" applyFill="1" applyBorder="1" applyAlignment="1">
      <alignment horizontal="left" vertical="justify" wrapText="1"/>
    </xf>
    <xf numFmtId="0" fontId="0" fillId="2" borderId="16" xfId="0" applyFont="1" applyFill="1" applyBorder="1" applyAlignment="1">
      <alignment horizontal="justify" vertical="justify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justify" vertical="justify" wrapTex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justify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left" vertical="justify"/>
    </xf>
    <xf numFmtId="0" fontId="0" fillId="2" borderId="18" xfId="0" applyFont="1" applyFill="1" applyBorder="1" applyAlignment="1">
      <alignment horizontal="left" vertical="justify"/>
    </xf>
    <xf numFmtId="0" fontId="0" fillId="2" borderId="19" xfId="0" applyFont="1" applyFill="1" applyBorder="1" applyAlignment="1">
      <alignment horizontal="left" vertical="justify"/>
    </xf>
    <xf numFmtId="0" fontId="0" fillId="2" borderId="17" xfId="0" applyFont="1" applyFill="1" applyBorder="1" applyAlignment="1">
      <alignment horizontal="left" vertical="justify" wrapText="1"/>
    </xf>
    <xf numFmtId="0" fontId="0" fillId="2" borderId="18" xfId="0" applyFont="1" applyFill="1" applyBorder="1" applyAlignment="1">
      <alignment horizontal="left" vertical="justify" wrapText="1"/>
    </xf>
    <xf numFmtId="0" fontId="0" fillId="2" borderId="19" xfId="0" applyFont="1" applyFill="1" applyBorder="1" applyAlignment="1">
      <alignment horizontal="left" vertical="justify" wrapText="1"/>
    </xf>
    <xf numFmtId="3" fontId="10" fillId="2" borderId="19" xfId="1" applyNumberFormat="1" applyFont="1" applyFill="1" applyBorder="1" applyAlignment="1">
      <alignment vertical="center"/>
    </xf>
    <xf numFmtId="3" fontId="10" fillId="0" borderId="19" xfId="1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3" fontId="0" fillId="2" borderId="16" xfId="0" applyNumberFormat="1" applyFon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 wrapText="1"/>
    </xf>
    <xf numFmtId="165" fontId="11" fillId="2" borderId="16" xfId="1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justify" vertical="center" wrapText="1"/>
    </xf>
    <xf numFmtId="0" fontId="8" fillId="3" borderId="16" xfId="0" quotePrefix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0" fontId="8" fillId="3" borderId="23" xfId="0" quotePrefix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8" fillId="5" borderId="25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>
      <alignment horizontal="right" wrapText="1"/>
    </xf>
    <xf numFmtId="0" fontId="2" fillId="2" borderId="27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3" fontId="2" fillId="5" borderId="26" xfId="0" applyNumberFormat="1" applyFont="1" applyFill="1" applyBorder="1" applyAlignment="1">
      <alignment horizontal="right" vertical="center" wrapText="1"/>
    </xf>
    <xf numFmtId="3" fontId="2" fillId="5" borderId="2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2" borderId="32" xfId="0" applyFont="1" applyFill="1" applyBorder="1"/>
    <xf numFmtId="0" fontId="12" fillId="2" borderId="32" xfId="0" applyFont="1" applyFill="1" applyBorder="1" applyAlignment="1">
      <alignment horizontal="right"/>
    </xf>
    <xf numFmtId="0" fontId="12" fillId="2" borderId="32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3" fontId="12" fillId="0" borderId="0" xfId="0" applyNumberFormat="1" applyFont="1" applyFill="1" applyAlignment="1">
      <alignment horizontal="right"/>
    </xf>
    <xf numFmtId="0" fontId="4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vertical="center"/>
    </xf>
  </cellXfs>
  <cellStyles count="3">
    <cellStyle name="Millares_PART. ESTIMADAS A MPIOS PARA 2005 DANIEL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tabSelected="1" topLeftCell="O1" workbookViewId="0">
      <selection activeCell="AC6" sqref="AC6"/>
    </sheetView>
  </sheetViews>
  <sheetFormatPr baseColWidth="10" defaultRowHeight="18.75" x14ac:dyDescent="0.3"/>
  <cols>
    <col min="1" max="1" width="2.5703125" style="170" customWidth="1"/>
    <col min="2" max="2" width="2" style="170" bestFit="1" customWidth="1"/>
    <col min="3" max="3" width="2" style="170" customWidth="1"/>
    <col min="4" max="4" width="3" style="170" bestFit="1" customWidth="1"/>
    <col min="5" max="6" width="2" style="170" bestFit="1" customWidth="1"/>
    <col min="7" max="7" width="1.140625" style="171" customWidth="1"/>
    <col min="8" max="8" width="0.5703125" style="171" customWidth="1"/>
    <col min="9" max="9" width="0.85546875" style="171" customWidth="1"/>
    <col min="10" max="11" width="3" style="171" customWidth="1"/>
    <col min="12" max="12" width="6.85546875" style="171" customWidth="1"/>
    <col min="13" max="13" width="26.28515625" style="171" customWidth="1"/>
    <col min="14" max="14" width="15.42578125" style="172" customWidth="1"/>
    <col min="15" max="26" width="10.85546875" style="173" customWidth="1"/>
    <col min="27" max="16384" width="11.42578125" style="31"/>
  </cols>
  <sheetData>
    <row r="1" spans="1:26" s="10" customFormat="1" ht="33.75" customHeight="1" x14ac:dyDescent="0.3">
      <c r="A1" s="1" t="s">
        <v>0</v>
      </c>
      <c r="B1" s="2"/>
      <c r="C1" s="2"/>
      <c r="D1" s="2"/>
      <c r="E1" s="3"/>
      <c r="F1" s="4"/>
      <c r="G1" s="5" t="s">
        <v>1</v>
      </c>
      <c r="H1" s="6"/>
      <c r="I1" s="6"/>
      <c r="J1" s="6"/>
      <c r="K1" s="6"/>
      <c r="L1" s="6"/>
      <c r="M1" s="7"/>
      <c r="N1" s="8" t="s">
        <v>2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22" customFormat="1" ht="27.75" customHeight="1" thickBot="1" x14ac:dyDescent="0.25">
      <c r="A2" s="11" t="s">
        <v>3</v>
      </c>
      <c r="B2" s="12" t="s">
        <v>4</v>
      </c>
      <c r="C2" s="13" t="s">
        <v>5</v>
      </c>
      <c r="D2" s="14"/>
      <c r="E2" s="15" t="s">
        <v>6</v>
      </c>
      <c r="F2" s="16"/>
      <c r="G2" s="17"/>
      <c r="H2" s="18"/>
      <c r="I2" s="18"/>
      <c r="J2" s="18"/>
      <c r="K2" s="18"/>
      <c r="L2" s="18"/>
      <c r="M2" s="19"/>
      <c r="N2" s="20" t="s">
        <v>7</v>
      </c>
      <c r="O2" s="21" t="s">
        <v>8</v>
      </c>
      <c r="P2" s="21" t="s">
        <v>9</v>
      </c>
      <c r="Q2" s="21" t="s">
        <v>10</v>
      </c>
      <c r="R2" s="21" t="s">
        <v>11</v>
      </c>
      <c r="S2" s="21" t="s">
        <v>12</v>
      </c>
      <c r="T2" s="21" t="s">
        <v>13</v>
      </c>
      <c r="U2" s="21" t="s">
        <v>14</v>
      </c>
      <c r="V2" s="21" t="s">
        <v>15</v>
      </c>
      <c r="W2" s="21" t="s">
        <v>16</v>
      </c>
      <c r="X2" s="21" t="s">
        <v>17</v>
      </c>
      <c r="Y2" s="21" t="s">
        <v>18</v>
      </c>
      <c r="Z2" s="21" t="s">
        <v>19</v>
      </c>
    </row>
    <row r="3" spans="1:26" ht="16.5" customHeight="1" x14ac:dyDescent="0.3">
      <c r="A3" s="23">
        <v>1</v>
      </c>
      <c r="B3" s="24" t="s">
        <v>20</v>
      </c>
      <c r="C3" s="25" t="s">
        <v>20</v>
      </c>
      <c r="D3" s="26">
        <v>0</v>
      </c>
      <c r="E3" s="27">
        <v>0</v>
      </c>
      <c r="F3" s="27">
        <v>0</v>
      </c>
      <c r="G3" s="28" t="s">
        <v>21</v>
      </c>
      <c r="H3" s="28"/>
      <c r="I3" s="28"/>
      <c r="J3" s="28"/>
      <c r="K3" s="28"/>
      <c r="L3" s="28"/>
      <c r="M3" s="28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6.5" customHeight="1" x14ac:dyDescent="0.3">
      <c r="A4" s="32">
        <v>1</v>
      </c>
      <c r="B4" s="33" t="s">
        <v>22</v>
      </c>
      <c r="C4" s="34" t="s">
        <v>20</v>
      </c>
      <c r="D4" s="35">
        <v>0</v>
      </c>
      <c r="E4" s="36">
        <v>0</v>
      </c>
      <c r="F4" s="36">
        <v>0</v>
      </c>
      <c r="G4" s="37"/>
      <c r="H4" s="38" t="s">
        <v>23</v>
      </c>
      <c r="I4" s="39"/>
      <c r="J4" s="39"/>
      <c r="K4" s="39"/>
      <c r="L4" s="39"/>
      <c r="M4" s="40"/>
      <c r="N4" s="41">
        <f>N5</f>
        <v>102538</v>
      </c>
      <c r="O4" s="42">
        <f>O5</f>
        <v>43450</v>
      </c>
      <c r="P4" s="42">
        <f t="shared" ref="P4:Z4" si="0">P5</f>
        <v>0</v>
      </c>
      <c r="Q4" s="42">
        <f t="shared" si="0"/>
        <v>0</v>
      </c>
      <c r="R4" s="42">
        <f t="shared" si="0"/>
        <v>2121</v>
      </c>
      <c r="S4" s="42">
        <f t="shared" si="0"/>
        <v>0</v>
      </c>
      <c r="T4" s="42">
        <f t="shared" si="0"/>
        <v>4243</v>
      </c>
      <c r="U4" s="42">
        <f t="shared" si="0"/>
        <v>0</v>
      </c>
      <c r="V4" s="42">
        <f t="shared" si="0"/>
        <v>3182</v>
      </c>
      <c r="W4" s="42">
        <f t="shared" si="0"/>
        <v>3739</v>
      </c>
      <c r="X4" s="42">
        <f t="shared" si="0"/>
        <v>6365</v>
      </c>
      <c r="Y4" s="42">
        <f t="shared" si="0"/>
        <v>27028</v>
      </c>
      <c r="Z4" s="42">
        <f t="shared" si="0"/>
        <v>12410</v>
      </c>
    </row>
    <row r="5" spans="1:26" ht="16.5" customHeight="1" x14ac:dyDescent="0.3">
      <c r="A5" s="32">
        <v>1</v>
      </c>
      <c r="B5" s="32">
        <v>1</v>
      </c>
      <c r="C5" s="35">
        <v>0</v>
      </c>
      <c r="D5" s="34" t="s">
        <v>22</v>
      </c>
      <c r="E5" s="43" t="s">
        <v>20</v>
      </c>
      <c r="F5" s="43" t="s">
        <v>20</v>
      </c>
      <c r="G5" s="44"/>
      <c r="H5" s="45"/>
      <c r="I5" s="46" t="s">
        <v>24</v>
      </c>
      <c r="J5" s="47"/>
      <c r="K5" s="47"/>
      <c r="L5" s="47"/>
      <c r="M5" s="48"/>
      <c r="N5" s="49">
        <f>SUM(O5:Z5)</f>
        <v>102538</v>
      </c>
      <c r="O5" s="50">
        <v>43450</v>
      </c>
      <c r="P5" s="50">
        <v>0</v>
      </c>
      <c r="Q5" s="50">
        <v>0</v>
      </c>
      <c r="R5" s="50">
        <v>2121</v>
      </c>
      <c r="S5" s="50">
        <v>0</v>
      </c>
      <c r="T5" s="50">
        <v>4243</v>
      </c>
      <c r="U5" s="50">
        <v>0</v>
      </c>
      <c r="V5" s="50">
        <v>3182</v>
      </c>
      <c r="W5" s="50">
        <v>3739</v>
      </c>
      <c r="X5" s="50">
        <v>6365</v>
      </c>
      <c r="Y5" s="50">
        <v>27028</v>
      </c>
      <c r="Z5" s="50">
        <v>12410</v>
      </c>
    </row>
    <row r="6" spans="1:26" ht="26.25" customHeight="1" x14ac:dyDescent="0.3">
      <c r="A6" s="32">
        <v>1</v>
      </c>
      <c r="B6" s="32">
        <v>1</v>
      </c>
      <c r="C6" s="35">
        <v>0</v>
      </c>
      <c r="D6" s="34" t="s">
        <v>25</v>
      </c>
      <c r="E6" s="43" t="s">
        <v>20</v>
      </c>
      <c r="F6" s="43" t="s">
        <v>20</v>
      </c>
      <c r="G6" s="44"/>
      <c r="H6" s="45"/>
      <c r="I6" s="51" t="s">
        <v>26</v>
      </c>
      <c r="J6" s="52"/>
      <c r="K6" s="52"/>
      <c r="L6" s="52"/>
      <c r="M6" s="53"/>
      <c r="N6" s="49">
        <f t="shared" ref="N6:N65" si="1">SUM(O6:Z6)</f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6.5" customHeight="1" x14ac:dyDescent="0.3">
      <c r="A7" s="32">
        <v>1</v>
      </c>
      <c r="B7" s="33" t="s">
        <v>25</v>
      </c>
      <c r="C7" s="34" t="s">
        <v>20</v>
      </c>
      <c r="D7" s="35">
        <v>0</v>
      </c>
      <c r="E7" s="36">
        <v>0</v>
      </c>
      <c r="F7" s="36">
        <v>0</v>
      </c>
      <c r="G7" s="55"/>
      <c r="H7" s="56" t="s">
        <v>27</v>
      </c>
      <c r="I7" s="57"/>
      <c r="J7" s="57"/>
      <c r="K7" s="57"/>
      <c r="L7" s="57"/>
      <c r="M7" s="58"/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6.5" customHeight="1" x14ac:dyDescent="0.3">
      <c r="A8" s="32">
        <v>1</v>
      </c>
      <c r="B8" s="33" t="s">
        <v>25</v>
      </c>
      <c r="C8" s="34" t="s">
        <v>20</v>
      </c>
      <c r="D8" s="34" t="s">
        <v>22</v>
      </c>
      <c r="E8" s="43" t="s">
        <v>20</v>
      </c>
      <c r="F8" s="43" t="s">
        <v>20</v>
      </c>
      <c r="G8" s="44"/>
      <c r="H8" s="44"/>
      <c r="I8" s="59" t="s">
        <v>28</v>
      </c>
      <c r="J8" s="59"/>
      <c r="K8" s="59"/>
      <c r="L8" s="59"/>
      <c r="M8" s="59"/>
      <c r="N8" s="29">
        <f>O8+P8+Q8+R8+S8+T8+U8+V8+W8+X8+Y8+Z8</f>
        <v>22769427</v>
      </c>
      <c r="O8" s="30">
        <f>O9+O10</f>
        <v>9181936</v>
      </c>
      <c r="P8" s="30">
        <f t="shared" ref="P8:Z8" si="2">P9+P10</f>
        <v>5147540</v>
      </c>
      <c r="Q8" s="30">
        <f t="shared" si="2"/>
        <v>2025599</v>
      </c>
      <c r="R8" s="30">
        <f t="shared" si="2"/>
        <v>941738</v>
      </c>
      <c r="S8" s="30">
        <f t="shared" si="2"/>
        <v>696260</v>
      </c>
      <c r="T8" s="30">
        <f t="shared" si="2"/>
        <v>658172</v>
      </c>
      <c r="U8" s="30">
        <f t="shared" si="2"/>
        <v>543200</v>
      </c>
      <c r="V8" s="30">
        <f t="shared" si="2"/>
        <v>343192</v>
      </c>
      <c r="W8" s="30">
        <f t="shared" si="2"/>
        <v>513310</v>
      </c>
      <c r="X8" s="30">
        <f t="shared" si="2"/>
        <v>1831454</v>
      </c>
      <c r="Y8" s="30">
        <f t="shared" si="2"/>
        <v>324979</v>
      </c>
      <c r="Z8" s="30">
        <f t="shared" si="2"/>
        <v>562047</v>
      </c>
    </row>
    <row r="9" spans="1:26" ht="16.5" customHeight="1" x14ac:dyDescent="0.3">
      <c r="A9" s="32">
        <v>1</v>
      </c>
      <c r="B9" s="33" t="s">
        <v>25</v>
      </c>
      <c r="C9" s="34" t="s">
        <v>20</v>
      </c>
      <c r="D9" s="34" t="s">
        <v>22</v>
      </c>
      <c r="E9" s="43" t="s">
        <v>20</v>
      </c>
      <c r="F9" s="43" t="s">
        <v>22</v>
      </c>
      <c r="G9" s="44"/>
      <c r="H9" s="44"/>
      <c r="I9" s="60"/>
      <c r="J9" s="46" t="s">
        <v>29</v>
      </c>
      <c r="K9" s="47"/>
      <c r="L9" s="47"/>
      <c r="M9" s="48"/>
      <c r="N9" s="49">
        <f t="shared" si="1"/>
        <v>20771272</v>
      </c>
      <c r="O9" s="50">
        <v>8442018</v>
      </c>
      <c r="P9" s="50">
        <v>4667354</v>
      </c>
      <c r="Q9" s="50">
        <v>1848540</v>
      </c>
      <c r="R9" s="50">
        <v>864556</v>
      </c>
      <c r="S9" s="50">
        <v>623752</v>
      </c>
      <c r="T9" s="50">
        <v>590616</v>
      </c>
      <c r="U9" s="50">
        <v>473446</v>
      </c>
      <c r="V9" s="50">
        <v>184135</v>
      </c>
      <c r="W9" s="50">
        <v>442656</v>
      </c>
      <c r="X9" s="50">
        <v>1803265</v>
      </c>
      <c r="Y9" s="50">
        <v>304627</v>
      </c>
      <c r="Z9" s="50">
        <v>526307</v>
      </c>
    </row>
    <row r="10" spans="1:26" ht="16.5" customHeight="1" x14ac:dyDescent="0.3">
      <c r="A10" s="32">
        <v>1</v>
      </c>
      <c r="B10" s="33" t="s">
        <v>25</v>
      </c>
      <c r="C10" s="34" t="s">
        <v>20</v>
      </c>
      <c r="D10" s="34" t="s">
        <v>22</v>
      </c>
      <c r="E10" s="43" t="s">
        <v>20</v>
      </c>
      <c r="F10" s="43" t="s">
        <v>25</v>
      </c>
      <c r="G10" s="44"/>
      <c r="H10" s="44"/>
      <c r="I10" s="60"/>
      <c r="J10" s="46" t="s">
        <v>30</v>
      </c>
      <c r="K10" s="47"/>
      <c r="L10" s="47"/>
      <c r="M10" s="48"/>
      <c r="N10" s="49">
        <f t="shared" si="1"/>
        <v>1998155</v>
      </c>
      <c r="O10" s="50">
        <v>739918</v>
      </c>
      <c r="P10" s="50">
        <v>480186</v>
      </c>
      <c r="Q10" s="50">
        <v>177059</v>
      </c>
      <c r="R10" s="50">
        <v>77182</v>
      </c>
      <c r="S10" s="50">
        <v>72508</v>
      </c>
      <c r="T10" s="50">
        <v>67556</v>
      </c>
      <c r="U10" s="50">
        <v>69754</v>
      </c>
      <c r="V10" s="50">
        <v>159057</v>
      </c>
      <c r="W10" s="50">
        <v>70654</v>
      </c>
      <c r="X10" s="50">
        <v>28189</v>
      </c>
      <c r="Y10" s="50">
        <v>20352</v>
      </c>
      <c r="Z10" s="50">
        <v>35740</v>
      </c>
    </row>
    <row r="11" spans="1:26" ht="16.5" customHeight="1" x14ac:dyDescent="0.3">
      <c r="A11" s="32">
        <v>1</v>
      </c>
      <c r="B11" s="33" t="s">
        <v>25</v>
      </c>
      <c r="C11" s="34" t="s">
        <v>20</v>
      </c>
      <c r="D11" s="34" t="s">
        <v>22</v>
      </c>
      <c r="E11" s="43" t="s">
        <v>20</v>
      </c>
      <c r="F11" s="43" t="s">
        <v>31</v>
      </c>
      <c r="G11" s="44"/>
      <c r="H11" s="44"/>
      <c r="I11" s="60"/>
      <c r="J11" s="46" t="s">
        <v>32</v>
      </c>
      <c r="K11" s="47"/>
      <c r="L11" s="47"/>
      <c r="M11" s="48"/>
      <c r="N11" s="49">
        <f t="shared" si="1"/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</row>
    <row r="12" spans="1:26" ht="39" customHeight="1" x14ac:dyDescent="0.3">
      <c r="A12" s="32">
        <v>1</v>
      </c>
      <c r="B12" s="33" t="s">
        <v>25</v>
      </c>
      <c r="C12" s="34" t="s">
        <v>20</v>
      </c>
      <c r="D12" s="34" t="s">
        <v>25</v>
      </c>
      <c r="E12" s="43" t="s">
        <v>20</v>
      </c>
      <c r="F12" s="43" t="s">
        <v>20</v>
      </c>
      <c r="G12" s="44"/>
      <c r="H12" s="45"/>
      <c r="I12" s="51" t="s">
        <v>33</v>
      </c>
      <c r="J12" s="52"/>
      <c r="K12" s="52"/>
      <c r="L12" s="52"/>
      <c r="M12" s="53"/>
      <c r="N12" s="49">
        <f t="shared" si="1"/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</row>
    <row r="13" spans="1:26" ht="26.25" customHeight="1" x14ac:dyDescent="0.3">
      <c r="A13" s="32">
        <v>1</v>
      </c>
      <c r="B13" s="33" t="s">
        <v>31</v>
      </c>
      <c r="C13" s="35">
        <v>0</v>
      </c>
      <c r="D13" s="61">
        <v>0</v>
      </c>
      <c r="E13" s="62">
        <v>0</v>
      </c>
      <c r="F13" s="62">
        <v>0</v>
      </c>
      <c r="G13" s="55"/>
      <c r="H13" s="56" t="s">
        <v>34</v>
      </c>
      <c r="I13" s="57"/>
      <c r="J13" s="57"/>
      <c r="K13" s="57"/>
      <c r="L13" s="57"/>
      <c r="M13" s="58"/>
      <c r="N13" s="29">
        <f>N14</f>
        <v>894622</v>
      </c>
      <c r="O13" s="30">
        <f>O14</f>
        <v>79741</v>
      </c>
      <c r="P13" s="30">
        <f t="shared" ref="P13:Z13" si="3">P14</f>
        <v>61240</v>
      </c>
      <c r="Q13" s="30">
        <f t="shared" si="3"/>
        <v>39933</v>
      </c>
      <c r="R13" s="30">
        <f t="shared" si="3"/>
        <v>66316</v>
      </c>
      <c r="S13" s="30">
        <f t="shared" si="3"/>
        <v>74079</v>
      </c>
      <c r="T13" s="30">
        <f t="shared" si="3"/>
        <v>54102</v>
      </c>
      <c r="U13" s="30">
        <f t="shared" si="3"/>
        <v>71285</v>
      </c>
      <c r="V13" s="30">
        <f t="shared" si="3"/>
        <v>90385</v>
      </c>
      <c r="W13" s="30">
        <f t="shared" si="3"/>
        <v>72592</v>
      </c>
      <c r="X13" s="30">
        <f t="shared" si="3"/>
        <v>118105</v>
      </c>
      <c r="Y13" s="30">
        <f t="shared" si="3"/>
        <v>53322</v>
      </c>
      <c r="Z13" s="30">
        <f t="shared" si="3"/>
        <v>113522</v>
      </c>
    </row>
    <row r="14" spans="1:26" ht="28.5" customHeight="1" x14ac:dyDescent="0.3">
      <c r="A14" s="32">
        <v>1</v>
      </c>
      <c r="B14" s="33" t="s">
        <v>31</v>
      </c>
      <c r="C14" s="63">
        <v>0</v>
      </c>
      <c r="D14" s="63">
        <v>2</v>
      </c>
      <c r="E14" s="62">
        <v>0</v>
      </c>
      <c r="F14" s="62">
        <v>0</v>
      </c>
      <c r="G14" s="64"/>
      <c r="H14" s="64"/>
      <c r="I14" s="46" t="s">
        <v>35</v>
      </c>
      <c r="J14" s="47"/>
      <c r="K14" s="47"/>
      <c r="L14" s="47"/>
      <c r="M14" s="48"/>
      <c r="N14" s="49">
        <f>SUM(O14:Z14)</f>
        <v>894622</v>
      </c>
      <c r="O14" s="65">
        <v>79741</v>
      </c>
      <c r="P14" s="65">
        <v>61240</v>
      </c>
      <c r="Q14" s="65">
        <v>39933</v>
      </c>
      <c r="R14" s="65">
        <v>66316</v>
      </c>
      <c r="S14" s="65">
        <v>74079</v>
      </c>
      <c r="T14" s="65">
        <v>54102</v>
      </c>
      <c r="U14" s="65">
        <v>71285</v>
      </c>
      <c r="V14" s="65">
        <v>90385</v>
      </c>
      <c r="W14" s="65">
        <v>72592</v>
      </c>
      <c r="X14" s="65">
        <v>118105</v>
      </c>
      <c r="Y14" s="65">
        <v>53322</v>
      </c>
      <c r="Z14" s="65">
        <v>113522</v>
      </c>
    </row>
    <row r="15" spans="1:26" ht="16.5" customHeight="1" x14ac:dyDescent="0.3">
      <c r="A15" s="32">
        <v>1</v>
      </c>
      <c r="B15" s="33" t="s">
        <v>36</v>
      </c>
      <c r="C15" s="34" t="s">
        <v>20</v>
      </c>
      <c r="D15" s="35">
        <v>0</v>
      </c>
      <c r="E15" s="36">
        <v>0</v>
      </c>
      <c r="F15" s="36">
        <v>0</v>
      </c>
      <c r="G15" s="66"/>
      <c r="H15" s="67" t="s">
        <v>37</v>
      </c>
      <c r="I15" s="68"/>
      <c r="J15" s="68"/>
      <c r="K15" s="68"/>
      <c r="L15" s="68"/>
      <c r="M15" s="69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6.5" customHeight="1" x14ac:dyDescent="0.3">
      <c r="A16" s="32">
        <v>1</v>
      </c>
      <c r="B16" s="33" t="s">
        <v>36</v>
      </c>
      <c r="C16" s="34" t="s">
        <v>20</v>
      </c>
      <c r="D16" s="34" t="s">
        <v>22</v>
      </c>
      <c r="E16" s="43" t="s">
        <v>20</v>
      </c>
      <c r="F16" s="43" t="s">
        <v>20</v>
      </c>
      <c r="G16" s="70"/>
      <c r="H16" s="70"/>
      <c r="I16" s="71" t="s">
        <v>38</v>
      </c>
      <c r="J16" s="72"/>
      <c r="K16" s="72"/>
      <c r="L16" s="72"/>
      <c r="M16" s="73"/>
      <c r="N16" s="49">
        <f t="shared" si="1"/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</row>
    <row r="17" spans="1:26" ht="16.5" customHeight="1" x14ac:dyDescent="0.3">
      <c r="A17" s="32">
        <v>1</v>
      </c>
      <c r="B17" s="33" t="s">
        <v>36</v>
      </c>
      <c r="C17" s="34" t="s">
        <v>20</v>
      </c>
      <c r="D17" s="34" t="s">
        <v>25</v>
      </c>
      <c r="E17" s="43" t="s">
        <v>20</v>
      </c>
      <c r="F17" s="43" t="s">
        <v>20</v>
      </c>
      <c r="G17" s="70"/>
      <c r="H17" s="70"/>
      <c r="I17" s="51" t="s">
        <v>39</v>
      </c>
      <c r="J17" s="52"/>
      <c r="K17" s="52"/>
      <c r="L17" s="52"/>
      <c r="M17" s="53"/>
      <c r="N17" s="49">
        <f t="shared" si="1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</row>
    <row r="18" spans="1:26" ht="16.5" customHeight="1" x14ac:dyDescent="0.3">
      <c r="A18" s="32">
        <v>1</v>
      </c>
      <c r="B18" s="33" t="s">
        <v>36</v>
      </c>
      <c r="C18" s="34" t="s">
        <v>20</v>
      </c>
      <c r="D18" s="34" t="s">
        <v>31</v>
      </c>
      <c r="E18" s="43" t="s">
        <v>20</v>
      </c>
      <c r="F18" s="43" t="s">
        <v>20</v>
      </c>
      <c r="G18" s="70"/>
      <c r="H18" s="70"/>
      <c r="I18" s="51" t="s">
        <v>40</v>
      </c>
      <c r="J18" s="52"/>
      <c r="K18" s="52"/>
      <c r="L18" s="52"/>
      <c r="M18" s="53"/>
      <c r="N18" s="49">
        <f t="shared" si="1"/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16.5" customHeight="1" x14ac:dyDescent="0.3">
      <c r="A19" s="32">
        <v>1</v>
      </c>
      <c r="B19" s="33" t="s">
        <v>36</v>
      </c>
      <c r="C19" s="34" t="s">
        <v>20</v>
      </c>
      <c r="D19" s="34" t="s">
        <v>41</v>
      </c>
      <c r="E19" s="43" t="s">
        <v>20</v>
      </c>
      <c r="F19" s="43" t="s">
        <v>20</v>
      </c>
      <c r="G19" s="70"/>
      <c r="H19" s="70"/>
      <c r="I19" s="51" t="s">
        <v>42</v>
      </c>
      <c r="J19" s="52"/>
      <c r="K19" s="52"/>
      <c r="L19" s="52"/>
      <c r="M19" s="53"/>
      <c r="N19" s="49">
        <f t="shared" si="1"/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</row>
    <row r="20" spans="1:26" ht="16.5" customHeight="1" x14ac:dyDescent="0.3">
      <c r="A20" s="32">
        <v>1</v>
      </c>
      <c r="B20" s="33" t="s">
        <v>36</v>
      </c>
      <c r="C20" s="34" t="s">
        <v>20</v>
      </c>
      <c r="D20" s="34" t="s">
        <v>43</v>
      </c>
      <c r="E20" s="43" t="s">
        <v>20</v>
      </c>
      <c r="F20" s="43" t="s">
        <v>20</v>
      </c>
      <c r="G20" s="70"/>
      <c r="H20" s="70"/>
      <c r="I20" s="51" t="s">
        <v>44</v>
      </c>
      <c r="J20" s="52"/>
      <c r="K20" s="52"/>
      <c r="L20" s="52"/>
      <c r="M20" s="53"/>
      <c r="N20" s="49">
        <f t="shared" si="1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</row>
    <row r="21" spans="1:26" ht="16.5" customHeight="1" x14ac:dyDescent="0.3">
      <c r="A21" s="32">
        <v>1</v>
      </c>
      <c r="B21" s="33" t="s">
        <v>45</v>
      </c>
      <c r="C21" s="34" t="s">
        <v>20</v>
      </c>
      <c r="D21" s="35">
        <v>0</v>
      </c>
      <c r="E21" s="36">
        <v>0</v>
      </c>
      <c r="F21" s="36">
        <v>0</v>
      </c>
      <c r="G21" s="75"/>
      <c r="H21" s="67" t="s">
        <v>46</v>
      </c>
      <c r="I21" s="68"/>
      <c r="J21" s="68"/>
      <c r="K21" s="68"/>
      <c r="L21" s="68"/>
      <c r="M21" s="69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6.5" customHeight="1" x14ac:dyDescent="0.3">
      <c r="A22" s="32">
        <v>1</v>
      </c>
      <c r="B22" s="33" t="s">
        <v>45</v>
      </c>
      <c r="C22" s="34" t="s">
        <v>20</v>
      </c>
      <c r="D22" s="34" t="s">
        <v>22</v>
      </c>
      <c r="E22" s="43" t="s">
        <v>20</v>
      </c>
      <c r="F22" s="43" t="s">
        <v>20</v>
      </c>
      <c r="G22" s="70"/>
      <c r="H22" s="70"/>
      <c r="I22" s="76" t="s">
        <v>46</v>
      </c>
      <c r="J22" s="77"/>
      <c r="K22" s="77"/>
      <c r="L22" s="77"/>
      <c r="M22" s="78"/>
      <c r="N22" s="49">
        <f t="shared" si="1"/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63" customHeight="1" x14ac:dyDescent="0.3">
      <c r="A23" s="32">
        <v>1</v>
      </c>
      <c r="B23" s="33" t="s">
        <v>47</v>
      </c>
      <c r="C23" s="34" t="s">
        <v>20</v>
      </c>
      <c r="D23" s="35">
        <v>0</v>
      </c>
      <c r="E23" s="36">
        <v>0</v>
      </c>
      <c r="F23" s="36">
        <v>0</v>
      </c>
      <c r="G23" s="75"/>
      <c r="H23" s="80" t="s">
        <v>48</v>
      </c>
      <c r="I23" s="81"/>
      <c r="J23" s="81"/>
      <c r="K23" s="81"/>
      <c r="L23" s="81"/>
      <c r="M23" s="82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64.5" customHeight="1" x14ac:dyDescent="0.3">
      <c r="A24" s="32">
        <v>1</v>
      </c>
      <c r="B24" s="33" t="s">
        <v>47</v>
      </c>
      <c r="C24" s="34" t="s">
        <v>20</v>
      </c>
      <c r="D24" s="34" t="s">
        <v>22</v>
      </c>
      <c r="E24" s="43" t="s">
        <v>20</v>
      </c>
      <c r="F24" s="43" t="s">
        <v>20</v>
      </c>
      <c r="G24" s="70"/>
      <c r="H24" s="70"/>
      <c r="I24" s="83" t="s">
        <v>48</v>
      </c>
      <c r="J24" s="84"/>
      <c r="K24" s="84"/>
      <c r="L24" s="84"/>
      <c r="M24" s="85"/>
      <c r="N24" s="49">
        <f t="shared" si="1"/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29.25" customHeight="1" x14ac:dyDescent="0.3">
      <c r="A25" s="86">
        <v>2</v>
      </c>
      <c r="B25" s="87" t="s">
        <v>20</v>
      </c>
      <c r="C25" s="34" t="s">
        <v>20</v>
      </c>
      <c r="D25" s="35">
        <v>0</v>
      </c>
      <c r="E25" s="36">
        <v>0</v>
      </c>
      <c r="F25" s="36">
        <v>0</v>
      </c>
      <c r="G25" s="88" t="s">
        <v>49</v>
      </c>
      <c r="H25" s="88"/>
      <c r="I25" s="88"/>
      <c r="J25" s="88"/>
      <c r="K25" s="88"/>
      <c r="L25" s="88"/>
      <c r="M25" s="88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7.25" customHeight="1" x14ac:dyDescent="0.3">
      <c r="A26" s="32">
        <v>3</v>
      </c>
      <c r="B26" s="33" t="s">
        <v>20</v>
      </c>
      <c r="C26" s="34" t="s">
        <v>20</v>
      </c>
      <c r="D26" s="35">
        <v>0</v>
      </c>
      <c r="E26" s="36">
        <v>0</v>
      </c>
      <c r="F26" s="36">
        <v>0</v>
      </c>
      <c r="G26" s="89" t="s">
        <v>50</v>
      </c>
      <c r="H26" s="89"/>
      <c r="I26" s="89"/>
      <c r="J26" s="89"/>
      <c r="K26" s="89"/>
      <c r="L26" s="89"/>
      <c r="M26" s="89"/>
      <c r="N26" s="29">
        <f>N29</f>
        <v>1467977</v>
      </c>
      <c r="O26" s="29">
        <f t="shared" ref="O26:Z26" si="4">O29</f>
        <v>333205</v>
      </c>
      <c r="P26" s="29">
        <f t="shared" si="4"/>
        <v>59950</v>
      </c>
      <c r="Q26" s="29">
        <f t="shared" si="4"/>
        <v>397067</v>
      </c>
      <c r="R26" s="29">
        <f t="shared" si="4"/>
        <v>64405</v>
      </c>
      <c r="S26" s="29">
        <f t="shared" si="4"/>
        <v>454448</v>
      </c>
      <c r="T26" s="29">
        <f t="shared" si="4"/>
        <v>125088</v>
      </c>
      <c r="U26" s="29">
        <f t="shared" si="4"/>
        <v>7779</v>
      </c>
      <c r="V26" s="29">
        <f t="shared" si="4"/>
        <v>0</v>
      </c>
      <c r="W26" s="29">
        <f t="shared" si="4"/>
        <v>0</v>
      </c>
      <c r="X26" s="29">
        <f t="shared" si="4"/>
        <v>0</v>
      </c>
      <c r="Y26" s="29">
        <f t="shared" si="4"/>
        <v>22986</v>
      </c>
      <c r="Z26" s="29">
        <f t="shared" si="4"/>
        <v>3049</v>
      </c>
    </row>
    <row r="27" spans="1:26" ht="28.5" customHeight="1" x14ac:dyDescent="0.3">
      <c r="A27" s="32">
        <v>3</v>
      </c>
      <c r="B27" s="33" t="s">
        <v>22</v>
      </c>
      <c r="C27" s="34" t="s">
        <v>20</v>
      </c>
      <c r="D27" s="35">
        <v>0</v>
      </c>
      <c r="E27" s="36">
        <v>0</v>
      </c>
      <c r="F27" s="36">
        <v>0</v>
      </c>
      <c r="G27" s="75"/>
      <c r="H27" s="67" t="s">
        <v>51</v>
      </c>
      <c r="I27" s="68"/>
      <c r="J27" s="68"/>
      <c r="K27" s="68"/>
      <c r="L27" s="68"/>
      <c r="M27" s="69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3" customHeight="1" x14ac:dyDescent="0.3">
      <c r="A28" s="32">
        <v>3</v>
      </c>
      <c r="B28" s="33" t="s">
        <v>22</v>
      </c>
      <c r="C28" s="34" t="s">
        <v>20</v>
      </c>
      <c r="D28" s="34" t="s">
        <v>22</v>
      </c>
      <c r="E28" s="43" t="s">
        <v>20</v>
      </c>
      <c r="F28" s="43" t="s">
        <v>20</v>
      </c>
      <c r="G28" s="70"/>
      <c r="H28" s="70"/>
      <c r="I28" s="51" t="s">
        <v>52</v>
      </c>
      <c r="J28" s="52"/>
      <c r="K28" s="52"/>
      <c r="L28" s="52"/>
      <c r="M28" s="53"/>
      <c r="N28" s="49">
        <f t="shared" si="1"/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</row>
    <row r="29" spans="1:26" ht="17.25" customHeight="1" x14ac:dyDescent="0.3">
      <c r="A29" s="32">
        <v>3</v>
      </c>
      <c r="B29" s="33" t="s">
        <v>22</v>
      </c>
      <c r="C29" s="34" t="s">
        <v>20</v>
      </c>
      <c r="D29" s="34" t="s">
        <v>25</v>
      </c>
      <c r="E29" s="43" t="s">
        <v>20</v>
      </c>
      <c r="F29" s="43" t="s">
        <v>20</v>
      </c>
      <c r="G29" s="70"/>
      <c r="H29" s="70"/>
      <c r="I29" s="51" t="s">
        <v>53</v>
      </c>
      <c r="J29" s="52"/>
      <c r="K29" s="52"/>
      <c r="L29" s="52"/>
      <c r="M29" s="53"/>
      <c r="N29" s="49">
        <f t="shared" si="1"/>
        <v>1467977</v>
      </c>
      <c r="O29" s="65">
        <v>333205</v>
      </c>
      <c r="P29" s="65">
        <v>59950</v>
      </c>
      <c r="Q29" s="65">
        <v>397067</v>
      </c>
      <c r="R29" s="65">
        <v>64405</v>
      </c>
      <c r="S29" s="65">
        <v>454448</v>
      </c>
      <c r="T29" s="65">
        <v>125088</v>
      </c>
      <c r="U29" s="65">
        <v>7779</v>
      </c>
      <c r="V29" s="65">
        <v>0</v>
      </c>
      <c r="W29" s="65">
        <v>0</v>
      </c>
      <c r="X29" s="65">
        <v>0</v>
      </c>
      <c r="Y29" s="65">
        <v>22986</v>
      </c>
      <c r="Z29" s="65">
        <v>3049</v>
      </c>
    </row>
    <row r="30" spans="1:26" ht="66.75" customHeight="1" x14ac:dyDescent="0.3">
      <c r="A30" s="32">
        <v>3</v>
      </c>
      <c r="B30" s="33" t="s">
        <v>47</v>
      </c>
      <c r="C30" s="34" t="s">
        <v>20</v>
      </c>
      <c r="D30" s="35">
        <v>0</v>
      </c>
      <c r="E30" s="36">
        <v>0</v>
      </c>
      <c r="F30" s="36">
        <v>0</v>
      </c>
      <c r="G30" s="75"/>
      <c r="H30" s="90" t="s">
        <v>54</v>
      </c>
      <c r="I30" s="91"/>
      <c r="J30" s="91"/>
      <c r="K30" s="91"/>
      <c r="L30" s="91"/>
      <c r="M30" s="92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58.5" customHeight="1" x14ac:dyDescent="0.3">
      <c r="A31" s="32">
        <v>3</v>
      </c>
      <c r="B31" s="33" t="s">
        <v>47</v>
      </c>
      <c r="C31" s="34" t="s">
        <v>20</v>
      </c>
      <c r="D31" s="34" t="s">
        <v>22</v>
      </c>
      <c r="E31" s="43" t="s">
        <v>20</v>
      </c>
      <c r="F31" s="43" t="s">
        <v>20</v>
      </c>
      <c r="G31" s="70"/>
      <c r="H31" s="70"/>
      <c r="I31" s="93" t="s">
        <v>54</v>
      </c>
      <c r="J31" s="94"/>
      <c r="K31" s="94"/>
      <c r="L31" s="94"/>
      <c r="M31" s="95"/>
      <c r="N31" s="49">
        <f t="shared" si="1"/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</row>
    <row r="32" spans="1:26" ht="16.5" customHeight="1" x14ac:dyDescent="0.3">
      <c r="A32" s="32">
        <v>4</v>
      </c>
      <c r="B32" s="33" t="s">
        <v>20</v>
      </c>
      <c r="C32" s="34" t="s">
        <v>20</v>
      </c>
      <c r="D32" s="35">
        <v>0</v>
      </c>
      <c r="E32" s="36">
        <v>0</v>
      </c>
      <c r="F32" s="36">
        <v>0</v>
      </c>
      <c r="G32" s="89" t="s">
        <v>55</v>
      </c>
      <c r="H32" s="89"/>
      <c r="I32" s="89"/>
      <c r="J32" s="89"/>
      <c r="K32" s="89"/>
      <c r="L32" s="89"/>
      <c r="M32" s="89"/>
      <c r="N32" s="29">
        <f>O32+P32+Q32+R32+S32+T32+U32+V32+W32+X32+Y32+Z32</f>
        <v>38521109.640000001</v>
      </c>
      <c r="O32" s="29">
        <f>O34+O35+O37+O48</f>
        <v>4936418.42</v>
      </c>
      <c r="P32" s="29">
        <f t="shared" ref="P32:Z32" si="5">P34+P35+P37+P48</f>
        <v>4364160.6400000006</v>
      </c>
      <c r="Q32" s="29">
        <f t="shared" si="5"/>
        <v>3584403.97</v>
      </c>
      <c r="R32" s="29">
        <f t="shared" si="5"/>
        <v>3475922.39</v>
      </c>
      <c r="S32" s="29">
        <f t="shared" si="5"/>
        <v>3083019.15</v>
      </c>
      <c r="T32" s="29">
        <f t="shared" si="5"/>
        <v>2459448.0299999998</v>
      </c>
      <c r="U32" s="29">
        <f t="shared" si="5"/>
        <v>2249601.9</v>
      </c>
      <c r="V32" s="29">
        <f t="shared" si="5"/>
        <v>2522563.12</v>
      </c>
      <c r="W32" s="29">
        <f t="shared" si="5"/>
        <v>2511028.61</v>
      </c>
      <c r="X32" s="29">
        <f t="shared" si="5"/>
        <v>2841958.73</v>
      </c>
      <c r="Y32" s="29">
        <f t="shared" si="5"/>
        <v>3000357.59</v>
      </c>
      <c r="Z32" s="29">
        <f t="shared" si="5"/>
        <v>3492227.09</v>
      </c>
    </row>
    <row r="33" spans="1:26" ht="29.25" customHeight="1" x14ac:dyDescent="0.3">
      <c r="A33" s="32">
        <v>4</v>
      </c>
      <c r="B33" s="33" t="s">
        <v>22</v>
      </c>
      <c r="C33" s="34" t="s">
        <v>20</v>
      </c>
      <c r="D33" s="35">
        <v>0</v>
      </c>
      <c r="E33" s="36">
        <v>0</v>
      </c>
      <c r="F33" s="36">
        <v>0</v>
      </c>
      <c r="G33" s="75"/>
      <c r="H33" s="90" t="s">
        <v>56</v>
      </c>
      <c r="I33" s="91"/>
      <c r="J33" s="91"/>
      <c r="K33" s="91"/>
      <c r="L33" s="91"/>
      <c r="M33" s="92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0.75" customHeight="1" x14ac:dyDescent="0.3">
      <c r="A34" s="32">
        <v>4</v>
      </c>
      <c r="B34" s="33" t="s">
        <v>22</v>
      </c>
      <c r="C34" s="34" t="s">
        <v>20</v>
      </c>
      <c r="D34" s="34" t="s">
        <v>22</v>
      </c>
      <c r="E34" s="43" t="s">
        <v>20</v>
      </c>
      <c r="F34" s="43" t="s">
        <v>20</v>
      </c>
      <c r="G34" s="44"/>
      <c r="H34" s="44"/>
      <c r="I34" s="46" t="s">
        <v>57</v>
      </c>
      <c r="J34" s="47"/>
      <c r="K34" s="47"/>
      <c r="L34" s="47"/>
      <c r="M34" s="48"/>
      <c r="N34" s="49">
        <f t="shared" si="1"/>
        <v>1022188</v>
      </c>
      <c r="O34" s="65">
        <v>94783</v>
      </c>
      <c r="P34" s="65">
        <v>87733</v>
      </c>
      <c r="Q34" s="65">
        <v>85897</v>
      </c>
      <c r="R34" s="65">
        <v>70502</v>
      </c>
      <c r="S34" s="65">
        <v>76060</v>
      </c>
      <c r="T34" s="65">
        <v>79056</v>
      </c>
      <c r="U34" s="65">
        <v>57030</v>
      </c>
      <c r="V34" s="65">
        <v>142943</v>
      </c>
      <c r="W34" s="65">
        <v>72532</v>
      </c>
      <c r="X34" s="65">
        <v>59726</v>
      </c>
      <c r="Y34" s="65">
        <v>89448</v>
      </c>
      <c r="Z34" s="65">
        <v>106478</v>
      </c>
    </row>
    <row r="35" spans="1:26" ht="16.5" customHeight="1" x14ac:dyDescent="0.3">
      <c r="A35" s="32">
        <v>4</v>
      </c>
      <c r="B35" s="33" t="s">
        <v>31</v>
      </c>
      <c r="C35" s="34" t="s">
        <v>20</v>
      </c>
      <c r="D35" s="35">
        <v>0</v>
      </c>
      <c r="E35" s="36">
        <v>0</v>
      </c>
      <c r="F35" s="36">
        <v>0</v>
      </c>
      <c r="G35" s="96"/>
      <c r="H35" s="56" t="s">
        <v>58</v>
      </c>
      <c r="I35" s="57"/>
      <c r="J35" s="57"/>
      <c r="K35" s="57"/>
      <c r="L35" s="57"/>
      <c r="M35" s="58"/>
      <c r="N35" s="29">
        <f>O35+P35+Q35+R35+S35+T35+U35+V35+W35+X35+Y35+Z35</f>
        <v>771036</v>
      </c>
      <c r="O35" s="30">
        <f>O38+O39+O40+O41+O42</f>
        <v>121975</v>
      </c>
      <c r="P35" s="30">
        <f t="shared" ref="P35:Z35" si="6">P38+P39+P40+P41+P42</f>
        <v>96914</v>
      </c>
      <c r="Q35" s="30">
        <f t="shared" si="6"/>
        <v>89627</v>
      </c>
      <c r="R35" s="30">
        <f t="shared" si="6"/>
        <v>60901</v>
      </c>
      <c r="S35" s="30">
        <f t="shared" si="6"/>
        <v>50915</v>
      </c>
      <c r="T35" s="30">
        <f t="shared" si="6"/>
        <v>52849</v>
      </c>
      <c r="U35" s="30">
        <f t="shared" si="6"/>
        <v>47527</v>
      </c>
      <c r="V35" s="30">
        <f t="shared" si="6"/>
        <v>42000</v>
      </c>
      <c r="W35" s="30">
        <f t="shared" si="6"/>
        <v>43670</v>
      </c>
      <c r="X35" s="30">
        <f t="shared" si="6"/>
        <v>51709</v>
      </c>
      <c r="Y35" s="30">
        <f t="shared" si="6"/>
        <v>57940</v>
      </c>
      <c r="Z35" s="30">
        <f t="shared" si="6"/>
        <v>55009</v>
      </c>
    </row>
    <row r="36" spans="1:26" ht="16.5" customHeight="1" x14ac:dyDescent="0.3">
      <c r="A36" s="32">
        <v>4</v>
      </c>
      <c r="B36" s="33" t="s">
        <v>31</v>
      </c>
      <c r="C36" s="34" t="s">
        <v>20</v>
      </c>
      <c r="D36" s="34" t="s">
        <v>22</v>
      </c>
      <c r="E36" s="43" t="s">
        <v>20</v>
      </c>
      <c r="F36" s="43" t="s">
        <v>20</v>
      </c>
      <c r="G36" s="44"/>
      <c r="H36" s="44"/>
      <c r="I36" s="46" t="s">
        <v>59</v>
      </c>
      <c r="J36" s="47"/>
      <c r="K36" s="47"/>
      <c r="L36" s="47"/>
      <c r="M36" s="48"/>
      <c r="N36" s="49">
        <f t="shared" si="1"/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</row>
    <row r="37" spans="1:26" s="106" customFormat="1" ht="52.5" customHeight="1" x14ac:dyDescent="0.3">
      <c r="A37" s="97">
        <v>4</v>
      </c>
      <c r="B37" s="98" t="s">
        <v>31</v>
      </c>
      <c r="C37" s="99" t="s">
        <v>20</v>
      </c>
      <c r="D37" s="99" t="s">
        <v>25</v>
      </c>
      <c r="E37" s="99" t="s">
        <v>20</v>
      </c>
      <c r="F37" s="99" t="s">
        <v>20</v>
      </c>
      <c r="G37" s="100"/>
      <c r="H37" s="100"/>
      <c r="I37" s="101" t="s">
        <v>60</v>
      </c>
      <c r="J37" s="102"/>
      <c r="K37" s="102"/>
      <c r="L37" s="102"/>
      <c r="M37" s="103"/>
      <c r="N37" s="104">
        <f t="shared" si="1"/>
        <v>34583930.640000001</v>
      </c>
      <c r="O37" s="105">
        <v>4539118.42</v>
      </c>
      <c r="P37" s="105">
        <v>3899341.64</v>
      </c>
      <c r="Q37" s="105">
        <v>3159152.97</v>
      </c>
      <c r="R37" s="105">
        <v>2996053.39</v>
      </c>
      <c r="S37" s="105">
        <v>2566624.15</v>
      </c>
      <c r="T37" s="105">
        <v>2168933.0299999998</v>
      </c>
      <c r="U37" s="105">
        <v>2015136.9</v>
      </c>
      <c r="V37" s="105">
        <v>2290227.12</v>
      </c>
      <c r="W37" s="105">
        <v>2314117.61</v>
      </c>
      <c r="X37" s="105">
        <v>2572347.73</v>
      </c>
      <c r="Y37" s="105">
        <v>2759487.59</v>
      </c>
      <c r="Z37" s="105">
        <v>3303390.09</v>
      </c>
    </row>
    <row r="38" spans="1:26" ht="16.5" customHeight="1" x14ac:dyDescent="0.3">
      <c r="A38" s="32">
        <v>4</v>
      </c>
      <c r="B38" s="33" t="s">
        <v>31</v>
      </c>
      <c r="C38" s="34" t="s">
        <v>20</v>
      </c>
      <c r="D38" s="34" t="s">
        <v>31</v>
      </c>
      <c r="E38" s="43" t="s">
        <v>20</v>
      </c>
      <c r="F38" s="43" t="s">
        <v>20</v>
      </c>
      <c r="G38" s="44"/>
      <c r="H38" s="44"/>
      <c r="I38" s="46" t="s">
        <v>61</v>
      </c>
      <c r="J38" s="47"/>
      <c r="K38" s="47"/>
      <c r="L38" s="47"/>
      <c r="M38" s="48"/>
      <c r="N38" s="49">
        <f t="shared" si="1"/>
        <v>271098</v>
      </c>
      <c r="O38" s="65">
        <v>87021</v>
      </c>
      <c r="P38" s="65">
        <v>52437</v>
      </c>
      <c r="Q38" s="65">
        <v>30767</v>
      </c>
      <c r="R38" s="65">
        <v>17126</v>
      </c>
      <c r="S38" s="65">
        <v>11530</v>
      </c>
      <c r="T38" s="65">
        <v>11769</v>
      </c>
      <c r="U38" s="65">
        <v>7330</v>
      </c>
      <c r="V38" s="65">
        <v>6216</v>
      </c>
      <c r="W38" s="65">
        <v>5485</v>
      </c>
      <c r="X38" s="65">
        <v>11729</v>
      </c>
      <c r="Y38" s="65">
        <v>21580</v>
      </c>
      <c r="Z38" s="65">
        <v>8108</v>
      </c>
    </row>
    <row r="39" spans="1:26" ht="16.5" customHeight="1" x14ac:dyDescent="0.3">
      <c r="A39" s="32">
        <v>4</v>
      </c>
      <c r="B39" s="33" t="s">
        <v>31</v>
      </c>
      <c r="C39" s="34" t="s">
        <v>20</v>
      </c>
      <c r="D39" s="34" t="s">
        <v>41</v>
      </c>
      <c r="E39" s="43" t="s">
        <v>20</v>
      </c>
      <c r="F39" s="43" t="s">
        <v>20</v>
      </c>
      <c r="G39" s="44"/>
      <c r="H39" s="44"/>
      <c r="I39" s="59" t="s">
        <v>62</v>
      </c>
      <c r="J39" s="59"/>
      <c r="K39" s="59"/>
      <c r="L39" s="59"/>
      <c r="M39" s="59"/>
      <c r="N39" s="49">
        <f t="shared" si="1"/>
        <v>437007</v>
      </c>
      <c r="O39" s="65">
        <v>34954</v>
      </c>
      <c r="P39" s="65">
        <v>32206</v>
      </c>
      <c r="Q39" s="65">
        <v>33174</v>
      </c>
      <c r="R39" s="65">
        <v>28308</v>
      </c>
      <c r="S39" s="65">
        <v>34477</v>
      </c>
      <c r="T39" s="65">
        <v>36481</v>
      </c>
      <c r="U39" s="65">
        <v>40197</v>
      </c>
      <c r="V39" s="65">
        <v>35784</v>
      </c>
      <c r="W39" s="65">
        <v>38185</v>
      </c>
      <c r="X39" s="65">
        <v>39980</v>
      </c>
      <c r="Y39" s="65">
        <v>36360</v>
      </c>
      <c r="Z39" s="65">
        <v>46901</v>
      </c>
    </row>
    <row r="40" spans="1:26" ht="16.5" customHeight="1" x14ac:dyDescent="0.3">
      <c r="A40" s="32">
        <v>4</v>
      </c>
      <c r="B40" s="33" t="s">
        <v>31</v>
      </c>
      <c r="C40" s="34" t="s">
        <v>20</v>
      </c>
      <c r="D40" s="34" t="s">
        <v>43</v>
      </c>
      <c r="E40" s="43" t="s">
        <v>20</v>
      </c>
      <c r="F40" s="43" t="s">
        <v>20</v>
      </c>
      <c r="G40" s="44"/>
      <c r="H40" s="44"/>
      <c r="I40" s="59" t="s">
        <v>63</v>
      </c>
      <c r="J40" s="59"/>
      <c r="K40" s="59"/>
      <c r="L40" s="59"/>
      <c r="M40" s="59"/>
      <c r="N40" s="49">
        <f t="shared" si="1"/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</row>
    <row r="41" spans="1:26" ht="16.5" customHeight="1" x14ac:dyDescent="0.3">
      <c r="A41" s="32">
        <v>4</v>
      </c>
      <c r="B41" s="33" t="s">
        <v>31</v>
      </c>
      <c r="C41" s="34" t="s">
        <v>20</v>
      </c>
      <c r="D41" s="34" t="s">
        <v>64</v>
      </c>
      <c r="E41" s="43" t="s">
        <v>20</v>
      </c>
      <c r="F41" s="43" t="s">
        <v>20</v>
      </c>
      <c r="G41" s="44"/>
      <c r="H41" s="44"/>
      <c r="I41" s="59" t="s">
        <v>65</v>
      </c>
      <c r="J41" s="59"/>
      <c r="K41" s="59"/>
      <c r="L41" s="59"/>
      <c r="M41" s="59"/>
      <c r="N41" s="49">
        <f t="shared" si="1"/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</row>
    <row r="42" spans="1:26" ht="16.5" customHeight="1" x14ac:dyDescent="0.3">
      <c r="A42" s="32">
        <v>4</v>
      </c>
      <c r="B42" s="33" t="s">
        <v>31</v>
      </c>
      <c r="C42" s="34" t="s">
        <v>20</v>
      </c>
      <c r="D42" s="34" t="s">
        <v>36</v>
      </c>
      <c r="E42" s="43" t="s">
        <v>20</v>
      </c>
      <c r="F42" s="43" t="s">
        <v>20</v>
      </c>
      <c r="G42" s="44"/>
      <c r="H42" s="44"/>
      <c r="I42" s="59" t="s">
        <v>66</v>
      </c>
      <c r="J42" s="59"/>
      <c r="K42" s="59"/>
      <c r="L42" s="59"/>
      <c r="M42" s="59"/>
      <c r="N42" s="49">
        <f t="shared" si="1"/>
        <v>62931</v>
      </c>
      <c r="O42" s="74">
        <v>0</v>
      </c>
      <c r="P42" s="74">
        <v>12271</v>
      </c>
      <c r="Q42" s="74">
        <v>25686</v>
      </c>
      <c r="R42" s="74">
        <v>15467</v>
      </c>
      <c r="S42" s="74">
        <v>4908</v>
      </c>
      <c r="T42" s="74">
        <v>4599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</row>
    <row r="43" spans="1:26" ht="16.5" customHeight="1" x14ac:dyDescent="0.3">
      <c r="A43" s="32">
        <v>4</v>
      </c>
      <c r="B43" s="33" t="s">
        <v>31</v>
      </c>
      <c r="C43" s="34" t="s">
        <v>20</v>
      </c>
      <c r="D43" s="34" t="s">
        <v>45</v>
      </c>
      <c r="E43" s="43" t="s">
        <v>20</v>
      </c>
      <c r="F43" s="43" t="s">
        <v>20</v>
      </c>
      <c r="G43" s="44"/>
      <c r="H43" s="44"/>
      <c r="I43" s="59" t="s">
        <v>67</v>
      </c>
      <c r="J43" s="59"/>
      <c r="K43" s="59"/>
      <c r="L43" s="59"/>
      <c r="M43" s="59"/>
      <c r="N43" s="49">
        <f t="shared" si="1"/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</row>
    <row r="44" spans="1:26" ht="16.5" customHeight="1" x14ac:dyDescent="0.3">
      <c r="A44" s="32">
        <v>4</v>
      </c>
      <c r="B44" s="33" t="s">
        <v>31</v>
      </c>
      <c r="C44" s="34" t="s">
        <v>20</v>
      </c>
      <c r="D44" s="34" t="s">
        <v>47</v>
      </c>
      <c r="E44" s="43" t="s">
        <v>20</v>
      </c>
      <c r="F44" s="43" t="s">
        <v>20</v>
      </c>
      <c r="G44" s="44"/>
      <c r="H44" s="44"/>
      <c r="I44" s="59" t="s">
        <v>68</v>
      </c>
      <c r="J44" s="59"/>
      <c r="K44" s="59"/>
      <c r="L44" s="59"/>
      <c r="M44" s="59"/>
      <c r="N44" s="49">
        <f t="shared" si="1"/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</row>
    <row r="45" spans="1:26" ht="16.5" customHeight="1" x14ac:dyDescent="0.3">
      <c r="A45" s="32">
        <v>4</v>
      </c>
      <c r="B45" s="33" t="s">
        <v>31</v>
      </c>
      <c r="C45" s="34" t="s">
        <v>22</v>
      </c>
      <c r="D45" s="34" t="s">
        <v>20</v>
      </c>
      <c r="E45" s="43" t="s">
        <v>20</v>
      </c>
      <c r="F45" s="43" t="s">
        <v>20</v>
      </c>
      <c r="G45" s="44"/>
      <c r="H45" s="44"/>
      <c r="I45" s="59" t="s">
        <v>69</v>
      </c>
      <c r="J45" s="59"/>
      <c r="K45" s="59"/>
      <c r="L45" s="59"/>
      <c r="M45" s="59"/>
      <c r="N45" s="49">
        <f t="shared" si="1"/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</row>
    <row r="46" spans="1:26" ht="21.75" customHeight="1" x14ac:dyDescent="0.3">
      <c r="A46" s="32">
        <v>4</v>
      </c>
      <c r="B46" s="33" t="s">
        <v>31</v>
      </c>
      <c r="C46" s="34" t="s">
        <v>22</v>
      </c>
      <c r="D46" s="34" t="s">
        <v>45</v>
      </c>
      <c r="E46" s="43" t="s">
        <v>20</v>
      </c>
      <c r="F46" s="43" t="s">
        <v>20</v>
      </c>
      <c r="G46" s="44"/>
      <c r="H46" s="44"/>
      <c r="I46" s="59" t="s">
        <v>70</v>
      </c>
      <c r="J46" s="59"/>
      <c r="K46" s="59"/>
      <c r="L46" s="59"/>
      <c r="M46" s="59"/>
      <c r="N46" s="49">
        <f t="shared" si="1"/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</row>
    <row r="47" spans="1:26" ht="16.5" customHeight="1" x14ac:dyDescent="0.3">
      <c r="A47" s="32">
        <v>4</v>
      </c>
      <c r="B47" s="33" t="s">
        <v>31</v>
      </c>
      <c r="C47" s="34" t="s">
        <v>22</v>
      </c>
      <c r="D47" s="34" t="s">
        <v>47</v>
      </c>
      <c r="E47" s="43" t="s">
        <v>20</v>
      </c>
      <c r="F47" s="43" t="s">
        <v>20</v>
      </c>
      <c r="G47" s="44"/>
      <c r="H47" s="44"/>
      <c r="I47" s="59" t="s">
        <v>71</v>
      </c>
      <c r="J47" s="59"/>
      <c r="K47" s="59"/>
      <c r="L47" s="59"/>
      <c r="M47" s="59"/>
      <c r="N47" s="49">
        <f t="shared" si="1"/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</row>
    <row r="48" spans="1:26" ht="16.5" customHeight="1" x14ac:dyDescent="0.3">
      <c r="A48" s="32">
        <v>4</v>
      </c>
      <c r="B48" s="33" t="s">
        <v>41</v>
      </c>
      <c r="C48" s="34" t="s">
        <v>20</v>
      </c>
      <c r="D48" s="35">
        <v>0</v>
      </c>
      <c r="E48" s="36">
        <v>0</v>
      </c>
      <c r="F48" s="36">
        <v>0</v>
      </c>
      <c r="G48" s="96"/>
      <c r="H48" s="56" t="s">
        <v>72</v>
      </c>
      <c r="I48" s="57"/>
      <c r="J48" s="57"/>
      <c r="K48" s="57"/>
      <c r="L48" s="57"/>
      <c r="M48" s="58"/>
      <c r="N48" s="29">
        <f>O48+P48+Q48+R48+S48+T48+U48+V48+W48+X48+Y48+Z48</f>
        <v>2143955</v>
      </c>
      <c r="O48" s="30">
        <f>O49+O50+O51+O52+O53+O54</f>
        <v>180542</v>
      </c>
      <c r="P48" s="30">
        <f t="shared" ref="P48:Z48" si="7">P49+P50+P51+P52+P53+P54</f>
        <v>280172</v>
      </c>
      <c r="Q48" s="30">
        <f t="shared" si="7"/>
        <v>249727</v>
      </c>
      <c r="R48" s="30">
        <f t="shared" si="7"/>
        <v>348466</v>
      </c>
      <c r="S48" s="30">
        <f t="shared" si="7"/>
        <v>389420</v>
      </c>
      <c r="T48" s="30">
        <f t="shared" si="7"/>
        <v>158610</v>
      </c>
      <c r="U48" s="30">
        <f t="shared" si="7"/>
        <v>129908</v>
      </c>
      <c r="V48" s="30">
        <f t="shared" si="7"/>
        <v>47393</v>
      </c>
      <c r="W48" s="30">
        <f t="shared" si="7"/>
        <v>80709</v>
      </c>
      <c r="X48" s="30">
        <f t="shared" si="7"/>
        <v>158176</v>
      </c>
      <c r="Y48" s="30">
        <f t="shared" si="7"/>
        <v>93482</v>
      </c>
      <c r="Z48" s="30">
        <f t="shared" si="7"/>
        <v>27350</v>
      </c>
    </row>
    <row r="49" spans="1:26" ht="45" customHeight="1" x14ac:dyDescent="0.3">
      <c r="A49" s="32">
        <v>4</v>
      </c>
      <c r="B49" s="33" t="s">
        <v>41</v>
      </c>
      <c r="C49" s="34" t="s">
        <v>20</v>
      </c>
      <c r="D49" s="35">
        <v>1</v>
      </c>
      <c r="E49" s="36">
        <v>0</v>
      </c>
      <c r="F49" s="36">
        <v>0</v>
      </c>
      <c r="G49" s="44"/>
      <c r="H49" s="44"/>
      <c r="I49" s="59" t="s">
        <v>73</v>
      </c>
      <c r="J49" s="59"/>
      <c r="K49" s="59"/>
      <c r="L49" s="59"/>
      <c r="M49" s="59"/>
      <c r="N49" s="49">
        <f t="shared" si="1"/>
        <v>1038654</v>
      </c>
      <c r="O49" s="65">
        <v>68288</v>
      </c>
      <c r="P49" s="65">
        <v>128788</v>
      </c>
      <c r="Q49" s="65">
        <v>62202</v>
      </c>
      <c r="R49" s="65">
        <v>227027</v>
      </c>
      <c r="S49" s="65">
        <v>270386</v>
      </c>
      <c r="T49" s="65">
        <v>37650</v>
      </c>
      <c r="U49" s="65">
        <v>46304</v>
      </c>
      <c r="V49" s="65">
        <v>6622</v>
      </c>
      <c r="W49" s="65">
        <v>32326</v>
      </c>
      <c r="X49" s="65">
        <v>104449</v>
      </c>
      <c r="Y49" s="65">
        <v>50267</v>
      </c>
      <c r="Z49" s="65">
        <v>4345</v>
      </c>
    </row>
    <row r="50" spans="1:26" ht="44.25" customHeight="1" x14ac:dyDescent="0.3">
      <c r="A50" s="32">
        <v>4</v>
      </c>
      <c r="B50" s="33" t="s">
        <v>41</v>
      </c>
      <c r="C50" s="34" t="s">
        <v>20</v>
      </c>
      <c r="D50" s="35">
        <v>2</v>
      </c>
      <c r="E50" s="36">
        <v>0</v>
      </c>
      <c r="F50" s="36">
        <v>0</v>
      </c>
      <c r="G50" s="44"/>
      <c r="H50" s="44"/>
      <c r="I50" s="59" t="s">
        <v>74</v>
      </c>
      <c r="J50" s="59"/>
      <c r="K50" s="59"/>
      <c r="L50" s="59"/>
      <c r="M50" s="59"/>
      <c r="N50" s="49">
        <f t="shared" si="1"/>
        <v>178802</v>
      </c>
      <c r="O50" s="65">
        <v>17586</v>
      </c>
      <c r="P50" s="65">
        <v>43052</v>
      </c>
      <c r="Q50" s="65">
        <v>46647</v>
      </c>
      <c r="R50" s="65">
        <v>18493</v>
      </c>
      <c r="S50" s="65">
        <v>10821</v>
      </c>
      <c r="T50" s="65">
        <v>1770</v>
      </c>
      <c r="U50" s="65">
        <v>20885</v>
      </c>
      <c r="V50" s="65">
        <v>723</v>
      </c>
      <c r="W50" s="65">
        <v>3123</v>
      </c>
      <c r="X50" s="65">
        <v>6938</v>
      </c>
      <c r="Y50" s="65">
        <v>8764</v>
      </c>
      <c r="Z50" s="65">
        <v>0</v>
      </c>
    </row>
    <row r="51" spans="1:26" ht="32.25" customHeight="1" x14ac:dyDescent="0.3">
      <c r="A51" s="32">
        <v>4</v>
      </c>
      <c r="B51" s="33" t="s">
        <v>41</v>
      </c>
      <c r="C51" s="34" t="s">
        <v>20</v>
      </c>
      <c r="D51" s="35">
        <v>3</v>
      </c>
      <c r="E51" s="36">
        <v>0</v>
      </c>
      <c r="F51" s="36">
        <v>0</v>
      </c>
      <c r="G51" s="44"/>
      <c r="H51" s="44"/>
      <c r="I51" s="59" t="s">
        <v>75</v>
      </c>
      <c r="J51" s="59"/>
      <c r="K51" s="59"/>
      <c r="L51" s="59"/>
      <c r="M51" s="59"/>
      <c r="N51" s="49">
        <f t="shared" si="1"/>
        <v>307043</v>
      </c>
      <c r="O51" s="65">
        <v>27216</v>
      </c>
      <c r="P51" s="65">
        <v>31006</v>
      </c>
      <c r="Q51" s="65">
        <v>32459</v>
      </c>
      <c r="R51" s="65">
        <v>33398</v>
      </c>
      <c r="S51" s="65">
        <v>33540</v>
      </c>
      <c r="T51" s="65">
        <v>37490</v>
      </c>
      <c r="U51" s="65">
        <v>38131</v>
      </c>
      <c r="V51" s="65">
        <v>13458</v>
      </c>
      <c r="W51" s="65">
        <v>13505</v>
      </c>
      <c r="X51" s="65">
        <v>21995</v>
      </c>
      <c r="Y51" s="65">
        <v>17456</v>
      </c>
      <c r="Z51" s="65">
        <v>7389</v>
      </c>
    </row>
    <row r="52" spans="1:26" ht="45.75" customHeight="1" x14ac:dyDescent="0.3">
      <c r="A52" s="32">
        <v>4</v>
      </c>
      <c r="B52" s="33" t="s">
        <v>41</v>
      </c>
      <c r="C52" s="34" t="s">
        <v>20</v>
      </c>
      <c r="D52" s="35">
        <v>4</v>
      </c>
      <c r="E52" s="36">
        <v>0</v>
      </c>
      <c r="F52" s="36">
        <v>0</v>
      </c>
      <c r="G52" s="44"/>
      <c r="H52" s="44"/>
      <c r="I52" s="59" t="s">
        <v>76</v>
      </c>
      <c r="J52" s="59"/>
      <c r="K52" s="59"/>
      <c r="L52" s="59"/>
      <c r="M52" s="59"/>
      <c r="N52" s="49">
        <f t="shared" si="1"/>
        <v>405164</v>
      </c>
      <c r="O52" s="65">
        <v>56839</v>
      </c>
      <c r="P52" s="65">
        <v>57736</v>
      </c>
      <c r="Q52" s="65">
        <v>61079</v>
      </c>
      <c r="R52" s="65">
        <v>57433</v>
      </c>
      <c r="S52" s="65">
        <v>58390</v>
      </c>
      <c r="T52" s="65">
        <v>62747</v>
      </c>
      <c r="U52" s="65">
        <v>9573</v>
      </c>
      <c r="V52" s="65">
        <v>9195</v>
      </c>
      <c r="W52" s="65">
        <v>10723</v>
      </c>
      <c r="X52" s="65">
        <v>9368</v>
      </c>
      <c r="Y52" s="65">
        <v>7149</v>
      </c>
      <c r="Z52" s="65">
        <v>4932</v>
      </c>
    </row>
    <row r="53" spans="1:26" ht="16.5" customHeight="1" x14ac:dyDescent="0.3">
      <c r="A53" s="32">
        <v>4</v>
      </c>
      <c r="B53" s="33" t="s">
        <v>41</v>
      </c>
      <c r="C53" s="34" t="s">
        <v>20</v>
      </c>
      <c r="D53" s="35">
        <v>5</v>
      </c>
      <c r="E53" s="36">
        <v>0</v>
      </c>
      <c r="F53" s="36">
        <v>0</v>
      </c>
      <c r="G53" s="44"/>
      <c r="H53" s="44"/>
      <c r="I53" s="59" t="s">
        <v>77</v>
      </c>
      <c r="J53" s="59"/>
      <c r="K53" s="59"/>
      <c r="L53" s="59"/>
      <c r="M53" s="59"/>
      <c r="N53" s="49">
        <f t="shared" si="1"/>
        <v>188535</v>
      </c>
      <c r="O53" s="65">
        <v>10410</v>
      </c>
      <c r="P53" s="65">
        <v>14577</v>
      </c>
      <c r="Q53" s="65">
        <v>38031</v>
      </c>
      <c r="R53" s="65">
        <v>10988</v>
      </c>
      <c r="S53" s="65">
        <v>15778</v>
      </c>
      <c r="T53" s="65">
        <v>12432</v>
      </c>
      <c r="U53" s="65">
        <v>14285</v>
      </c>
      <c r="V53" s="65">
        <v>17170</v>
      </c>
      <c r="W53" s="65">
        <v>20853</v>
      </c>
      <c r="X53" s="65">
        <v>14406</v>
      </c>
      <c r="Y53" s="65">
        <v>9342</v>
      </c>
      <c r="Z53" s="65">
        <v>10263</v>
      </c>
    </row>
    <row r="54" spans="1:26" ht="16.5" customHeight="1" x14ac:dyDescent="0.3">
      <c r="A54" s="32">
        <v>4</v>
      </c>
      <c r="B54" s="33" t="s">
        <v>41</v>
      </c>
      <c r="C54" s="34" t="s">
        <v>20</v>
      </c>
      <c r="D54" s="35">
        <v>6</v>
      </c>
      <c r="E54" s="36">
        <v>0</v>
      </c>
      <c r="F54" s="36">
        <v>0</v>
      </c>
      <c r="G54" s="44"/>
      <c r="H54" s="44"/>
      <c r="I54" s="59" t="s">
        <v>78</v>
      </c>
      <c r="J54" s="59"/>
      <c r="K54" s="59"/>
      <c r="L54" s="59"/>
      <c r="M54" s="59"/>
      <c r="N54" s="49">
        <f t="shared" si="1"/>
        <v>25757</v>
      </c>
      <c r="O54" s="74">
        <v>203</v>
      </c>
      <c r="P54" s="74">
        <v>5013</v>
      </c>
      <c r="Q54" s="74">
        <v>9309</v>
      </c>
      <c r="R54" s="74">
        <v>1127</v>
      </c>
      <c r="S54" s="74">
        <v>505</v>
      </c>
      <c r="T54" s="74">
        <v>6521</v>
      </c>
      <c r="U54" s="74">
        <v>730</v>
      </c>
      <c r="V54" s="74">
        <v>225</v>
      </c>
      <c r="W54" s="74">
        <v>179</v>
      </c>
      <c r="X54" s="74">
        <v>1020</v>
      </c>
      <c r="Y54" s="74">
        <v>504</v>
      </c>
      <c r="Z54" s="74">
        <v>421</v>
      </c>
    </row>
    <row r="55" spans="1:26" ht="16.5" customHeight="1" x14ac:dyDescent="0.3">
      <c r="A55" s="32">
        <v>4</v>
      </c>
      <c r="B55" s="33" t="s">
        <v>41</v>
      </c>
      <c r="C55" s="34" t="s">
        <v>20</v>
      </c>
      <c r="D55" s="35">
        <v>7</v>
      </c>
      <c r="E55" s="36">
        <v>0</v>
      </c>
      <c r="F55" s="36">
        <v>0</v>
      </c>
      <c r="G55" s="44"/>
      <c r="H55" s="44"/>
      <c r="I55" s="59" t="s">
        <v>79</v>
      </c>
      <c r="J55" s="59"/>
      <c r="K55" s="59"/>
      <c r="L55" s="59"/>
      <c r="M55" s="59"/>
      <c r="N55" s="49">
        <f t="shared" si="1"/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</row>
    <row r="56" spans="1:26" ht="16.5" customHeight="1" x14ac:dyDescent="0.3">
      <c r="A56" s="32">
        <v>4</v>
      </c>
      <c r="B56" s="33" t="s">
        <v>41</v>
      </c>
      <c r="C56" s="34" t="s">
        <v>20</v>
      </c>
      <c r="D56" s="35">
        <v>8</v>
      </c>
      <c r="E56" s="36">
        <v>0</v>
      </c>
      <c r="F56" s="36">
        <v>0</v>
      </c>
      <c r="G56" s="44"/>
      <c r="H56" s="44"/>
      <c r="I56" s="59" t="s">
        <v>80</v>
      </c>
      <c r="J56" s="59"/>
      <c r="K56" s="59"/>
      <c r="L56" s="59"/>
      <c r="M56" s="59"/>
      <c r="N56" s="49">
        <f t="shared" si="1"/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</row>
    <row r="57" spans="1:26" ht="16.5" customHeight="1" x14ac:dyDescent="0.3">
      <c r="A57" s="32">
        <v>4</v>
      </c>
      <c r="B57" s="33" t="s">
        <v>41</v>
      </c>
      <c r="C57" s="34" t="s">
        <v>20</v>
      </c>
      <c r="D57" s="35">
        <v>9</v>
      </c>
      <c r="E57" s="36">
        <v>0</v>
      </c>
      <c r="F57" s="36">
        <v>0</v>
      </c>
      <c r="G57" s="44"/>
      <c r="H57" s="44"/>
      <c r="I57" s="107" t="s">
        <v>81</v>
      </c>
      <c r="J57" s="107"/>
      <c r="K57" s="107"/>
      <c r="L57" s="107"/>
      <c r="M57" s="107"/>
      <c r="N57" s="49">
        <f t="shared" si="1"/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</row>
    <row r="58" spans="1:26" ht="16.5" customHeight="1" x14ac:dyDescent="0.3">
      <c r="A58" s="32">
        <v>4</v>
      </c>
      <c r="B58" s="33" t="s">
        <v>43</v>
      </c>
      <c r="C58" s="34" t="s">
        <v>20</v>
      </c>
      <c r="D58" s="35">
        <v>0</v>
      </c>
      <c r="E58" s="36">
        <v>0</v>
      </c>
      <c r="F58" s="36">
        <v>0</v>
      </c>
      <c r="G58" s="96"/>
      <c r="H58" s="56" t="s">
        <v>82</v>
      </c>
      <c r="I58" s="57"/>
      <c r="J58" s="57"/>
      <c r="K58" s="57"/>
      <c r="L58" s="57"/>
      <c r="M58" s="58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6.5" customHeight="1" x14ac:dyDescent="0.3">
      <c r="A59" s="32">
        <v>4</v>
      </c>
      <c r="B59" s="33" t="s">
        <v>43</v>
      </c>
      <c r="C59" s="34" t="s">
        <v>22</v>
      </c>
      <c r="D59" s="35">
        <v>1</v>
      </c>
      <c r="E59" s="36">
        <v>0</v>
      </c>
      <c r="F59" s="36">
        <v>0</v>
      </c>
      <c r="G59" s="44"/>
      <c r="H59" s="44"/>
      <c r="I59" s="59" t="s">
        <v>38</v>
      </c>
      <c r="J59" s="59"/>
      <c r="K59" s="59"/>
      <c r="L59" s="59"/>
      <c r="M59" s="59"/>
      <c r="N59" s="49">
        <f t="shared" si="1"/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</row>
    <row r="60" spans="1:26" ht="16.5" customHeight="1" x14ac:dyDescent="0.3">
      <c r="A60" s="32">
        <v>4</v>
      </c>
      <c r="B60" s="33" t="s">
        <v>43</v>
      </c>
      <c r="C60" s="34" t="s">
        <v>22</v>
      </c>
      <c r="D60" s="35">
        <v>2</v>
      </c>
      <c r="E60" s="36">
        <v>0</v>
      </c>
      <c r="F60" s="36">
        <v>0</v>
      </c>
      <c r="G60" s="44"/>
      <c r="H60" s="44"/>
      <c r="I60" s="59" t="s">
        <v>39</v>
      </c>
      <c r="J60" s="59"/>
      <c r="K60" s="59"/>
      <c r="L60" s="59"/>
      <c r="M60" s="59"/>
      <c r="N60" s="49">
        <f t="shared" si="1"/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</row>
    <row r="61" spans="1:26" ht="16.5" customHeight="1" x14ac:dyDescent="0.3">
      <c r="A61" s="32">
        <v>4</v>
      </c>
      <c r="B61" s="33" t="s">
        <v>43</v>
      </c>
      <c r="C61" s="34" t="s">
        <v>22</v>
      </c>
      <c r="D61" s="35">
        <v>3</v>
      </c>
      <c r="E61" s="36">
        <v>0</v>
      </c>
      <c r="F61" s="36">
        <v>0</v>
      </c>
      <c r="G61" s="44"/>
      <c r="H61" s="44"/>
      <c r="I61" s="59" t="s">
        <v>40</v>
      </c>
      <c r="J61" s="59"/>
      <c r="K61" s="59"/>
      <c r="L61" s="59"/>
      <c r="M61" s="59"/>
      <c r="N61" s="49">
        <f t="shared" si="1"/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</row>
    <row r="62" spans="1:26" ht="16.5" customHeight="1" x14ac:dyDescent="0.3">
      <c r="A62" s="32">
        <v>4</v>
      </c>
      <c r="B62" s="33" t="s">
        <v>43</v>
      </c>
      <c r="C62" s="34" t="s">
        <v>22</v>
      </c>
      <c r="D62" s="35">
        <v>4</v>
      </c>
      <c r="E62" s="36">
        <v>0</v>
      </c>
      <c r="F62" s="36">
        <v>0</v>
      </c>
      <c r="G62" s="44"/>
      <c r="H62" s="44"/>
      <c r="I62" s="59" t="s">
        <v>42</v>
      </c>
      <c r="J62" s="59"/>
      <c r="K62" s="59"/>
      <c r="L62" s="59"/>
      <c r="M62" s="59"/>
      <c r="N62" s="49">
        <f t="shared" si="1"/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</row>
    <row r="63" spans="1:26" ht="16.5" customHeight="1" x14ac:dyDescent="0.3">
      <c r="A63" s="32">
        <v>4</v>
      </c>
      <c r="B63" s="33" t="s">
        <v>43</v>
      </c>
      <c r="C63" s="34" t="s">
        <v>22</v>
      </c>
      <c r="D63" s="35">
        <v>5</v>
      </c>
      <c r="E63" s="36">
        <v>0</v>
      </c>
      <c r="F63" s="36">
        <v>0</v>
      </c>
      <c r="G63" s="44"/>
      <c r="H63" s="44"/>
      <c r="I63" s="59" t="s">
        <v>44</v>
      </c>
      <c r="J63" s="59"/>
      <c r="K63" s="59"/>
      <c r="L63" s="59"/>
      <c r="M63" s="59"/>
      <c r="N63" s="49">
        <f t="shared" si="1"/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</row>
    <row r="64" spans="1:26" ht="58.5" customHeight="1" x14ac:dyDescent="0.3">
      <c r="A64" s="32">
        <v>4</v>
      </c>
      <c r="B64" s="33" t="s">
        <v>47</v>
      </c>
      <c r="C64" s="34" t="s">
        <v>20</v>
      </c>
      <c r="D64" s="35">
        <v>0</v>
      </c>
      <c r="E64" s="36">
        <v>0</v>
      </c>
      <c r="F64" s="36">
        <v>0</v>
      </c>
      <c r="G64" s="44"/>
      <c r="H64" s="108" t="s">
        <v>83</v>
      </c>
      <c r="I64" s="109"/>
      <c r="J64" s="109"/>
      <c r="K64" s="109"/>
      <c r="L64" s="109"/>
      <c r="M64" s="110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63.75" customHeight="1" x14ac:dyDescent="0.3">
      <c r="A65" s="32">
        <v>4</v>
      </c>
      <c r="B65" s="33" t="s">
        <v>47</v>
      </c>
      <c r="C65" s="34" t="s">
        <v>20</v>
      </c>
      <c r="D65" s="35">
        <v>1</v>
      </c>
      <c r="E65" s="36">
        <v>0</v>
      </c>
      <c r="F65" s="36">
        <v>0</v>
      </c>
      <c r="G65" s="44"/>
      <c r="H65" s="44"/>
      <c r="I65" s="111" t="s">
        <v>83</v>
      </c>
      <c r="J65" s="111"/>
      <c r="K65" s="111"/>
      <c r="L65" s="111"/>
      <c r="M65" s="111"/>
      <c r="N65" s="49">
        <f t="shared" si="1"/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</row>
    <row r="66" spans="1:26" ht="16.5" customHeight="1" x14ac:dyDescent="0.3">
      <c r="A66" s="32">
        <v>5</v>
      </c>
      <c r="B66" s="33" t="s">
        <v>20</v>
      </c>
      <c r="C66" s="34" t="s">
        <v>20</v>
      </c>
      <c r="D66" s="35">
        <v>0</v>
      </c>
      <c r="E66" s="36">
        <v>0</v>
      </c>
      <c r="F66" s="36">
        <v>0</v>
      </c>
      <c r="G66" s="88" t="s">
        <v>84</v>
      </c>
      <c r="H66" s="88"/>
      <c r="I66" s="88"/>
      <c r="J66" s="88"/>
      <c r="K66" s="88"/>
      <c r="L66" s="88"/>
      <c r="M66" s="88"/>
      <c r="N66" s="29">
        <f>O66+P66+Q66+R66+S66+T66+U66+V66+W66+X66+Y66+Z66</f>
        <v>76968</v>
      </c>
      <c r="O66" s="29">
        <f t="shared" ref="O66:Z66" si="8">O74+O73</f>
        <v>3550</v>
      </c>
      <c r="P66" s="29">
        <f t="shared" si="8"/>
        <v>8910</v>
      </c>
      <c r="Q66" s="29">
        <f t="shared" si="8"/>
        <v>10934</v>
      </c>
      <c r="R66" s="29">
        <f t="shared" si="8"/>
        <v>18992</v>
      </c>
      <c r="S66" s="29">
        <f t="shared" si="8"/>
        <v>14665</v>
      </c>
      <c r="T66" s="29">
        <f t="shared" si="8"/>
        <v>13234</v>
      </c>
      <c r="U66" s="29">
        <f t="shared" si="8"/>
        <v>2859</v>
      </c>
      <c r="V66" s="29">
        <f t="shared" si="8"/>
        <v>652</v>
      </c>
      <c r="W66" s="29">
        <f t="shared" si="8"/>
        <v>576</v>
      </c>
      <c r="X66" s="29">
        <f t="shared" si="8"/>
        <v>440</v>
      </c>
      <c r="Y66" s="29">
        <f t="shared" si="8"/>
        <v>718</v>
      </c>
      <c r="Z66" s="29">
        <f t="shared" si="8"/>
        <v>1438</v>
      </c>
    </row>
    <row r="67" spans="1:26" ht="16.5" customHeight="1" x14ac:dyDescent="0.3">
      <c r="A67" s="32">
        <v>5</v>
      </c>
      <c r="B67" s="33" t="s">
        <v>22</v>
      </c>
      <c r="C67" s="34" t="s">
        <v>20</v>
      </c>
      <c r="D67" s="35">
        <v>0</v>
      </c>
      <c r="E67" s="36">
        <v>0</v>
      </c>
      <c r="F67" s="36">
        <v>0</v>
      </c>
      <c r="G67" s="96"/>
      <c r="H67" s="56" t="s">
        <v>85</v>
      </c>
      <c r="I67" s="57"/>
      <c r="J67" s="57"/>
      <c r="K67" s="57"/>
      <c r="L67" s="57"/>
      <c r="M67" s="58"/>
      <c r="N67" s="2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49.5" customHeight="1" x14ac:dyDescent="0.3">
      <c r="A68" s="32">
        <v>5</v>
      </c>
      <c r="B68" s="33" t="s">
        <v>22</v>
      </c>
      <c r="C68" s="34" t="s">
        <v>20</v>
      </c>
      <c r="D68" s="35">
        <v>1</v>
      </c>
      <c r="E68" s="36">
        <v>0</v>
      </c>
      <c r="F68" s="36">
        <v>0</v>
      </c>
      <c r="G68" s="96"/>
      <c r="H68" s="96"/>
      <c r="I68" s="59" t="s">
        <v>86</v>
      </c>
      <c r="J68" s="59"/>
      <c r="K68" s="59"/>
      <c r="L68" s="59"/>
      <c r="M68" s="59"/>
      <c r="N68" s="49">
        <f t="shared" ref="N68:N129" si="9">SUM(O68:Z68)</f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</row>
    <row r="69" spans="1:26" ht="33" customHeight="1" x14ac:dyDescent="0.3">
      <c r="A69" s="32">
        <v>5</v>
      </c>
      <c r="B69" s="33" t="s">
        <v>22</v>
      </c>
      <c r="C69" s="34" t="s">
        <v>20</v>
      </c>
      <c r="D69" s="35">
        <v>2</v>
      </c>
      <c r="E69" s="36">
        <v>0</v>
      </c>
      <c r="F69" s="36">
        <v>0</v>
      </c>
      <c r="G69" s="96"/>
      <c r="H69" s="96"/>
      <c r="I69" s="59" t="s">
        <v>87</v>
      </c>
      <c r="J69" s="59"/>
      <c r="K69" s="59"/>
      <c r="L69" s="59"/>
      <c r="M69" s="59"/>
      <c r="N69" s="49">
        <f t="shared" si="9"/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</row>
    <row r="70" spans="1:26" ht="16.5" customHeight="1" x14ac:dyDescent="0.3">
      <c r="A70" s="32">
        <v>5</v>
      </c>
      <c r="B70" s="33" t="s">
        <v>22</v>
      </c>
      <c r="C70" s="34" t="s">
        <v>20</v>
      </c>
      <c r="D70" s="35">
        <v>3</v>
      </c>
      <c r="E70" s="36">
        <v>0</v>
      </c>
      <c r="F70" s="36">
        <v>0</v>
      </c>
      <c r="G70" s="96"/>
      <c r="H70" s="96"/>
      <c r="I70" s="107" t="s">
        <v>88</v>
      </c>
      <c r="J70" s="107"/>
      <c r="K70" s="107"/>
      <c r="L70" s="107"/>
      <c r="M70" s="107"/>
      <c r="N70" s="49">
        <f t="shared" si="9"/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</row>
    <row r="71" spans="1:26" ht="32.25" customHeight="1" x14ac:dyDescent="0.3">
      <c r="A71" s="32">
        <v>5</v>
      </c>
      <c r="B71" s="33" t="s">
        <v>22</v>
      </c>
      <c r="C71" s="34" t="s">
        <v>20</v>
      </c>
      <c r="D71" s="63">
        <v>8</v>
      </c>
      <c r="E71" s="36">
        <v>0</v>
      </c>
      <c r="F71" s="36">
        <v>0</v>
      </c>
      <c r="G71" s="96"/>
      <c r="H71" s="96"/>
      <c r="I71" s="59" t="s">
        <v>89</v>
      </c>
      <c r="J71" s="59"/>
      <c r="K71" s="59"/>
      <c r="L71" s="59"/>
      <c r="M71" s="59"/>
      <c r="N71" s="49">
        <f t="shared" si="9"/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</row>
    <row r="72" spans="1:26" ht="16.5" customHeight="1" x14ac:dyDescent="0.3">
      <c r="A72" s="32">
        <v>5</v>
      </c>
      <c r="B72" s="33" t="s">
        <v>25</v>
      </c>
      <c r="C72" s="34" t="s">
        <v>20</v>
      </c>
      <c r="D72" s="35">
        <v>0</v>
      </c>
      <c r="E72" s="36">
        <v>0</v>
      </c>
      <c r="F72" s="36">
        <v>0</v>
      </c>
      <c r="G72" s="96"/>
      <c r="H72" s="56" t="s">
        <v>90</v>
      </c>
      <c r="I72" s="57"/>
      <c r="J72" s="57"/>
      <c r="K72" s="57"/>
      <c r="L72" s="57"/>
      <c r="M72" s="58"/>
      <c r="N72" s="29">
        <f>N73+N74</f>
        <v>76968</v>
      </c>
      <c r="O72" s="29">
        <f t="shared" ref="O72:Z72" si="10">O73+O74</f>
        <v>3550</v>
      </c>
      <c r="P72" s="29">
        <f t="shared" si="10"/>
        <v>8910</v>
      </c>
      <c r="Q72" s="29">
        <f t="shared" si="10"/>
        <v>10934</v>
      </c>
      <c r="R72" s="29">
        <f t="shared" si="10"/>
        <v>18992</v>
      </c>
      <c r="S72" s="29">
        <f t="shared" si="10"/>
        <v>14665</v>
      </c>
      <c r="T72" s="29">
        <f t="shared" si="10"/>
        <v>13234</v>
      </c>
      <c r="U72" s="29">
        <f t="shared" si="10"/>
        <v>2859</v>
      </c>
      <c r="V72" s="29">
        <f t="shared" si="10"/>
        <v>652</v>
      </c>
      <c r="W72" s="29">
        <f t="shared" si="10"/>
        <v>576</v>
      </c>
      <c r="X72" s="29">
        <f t="shared" si="10"/>
        <v>440</v>
      </c>
      <c r="Y72" s="29">
        <f t="shared" si="10"/>
        <v>718</v>
      </c>
      <c r="Z72" s="29">
        <f t="shared" si="10"/>
        <v>1438</v>
      </c>
    </row>
    <row r="73" spans="1:26" ht="29.25" customHeight="1" x14ac:dyDescent="0.3">
      <c r="A73" s="32">
        <v>5</v>
      </c>
      <c r="B73" s="33" t="s">
        <v>25</v>
      </c>
      <c r="C73" s="34" t="s">
        <v>20</v>
      </c>
      <c r="D73" s="35">
        <v>1</v>
      </c>
      <c r="E73" s="36">
        <v>0</v>
      </c>
      <c r="F73" s="36">
        <v>0</v>
      </c>
      <c r="G73" s="96"/>
      <c r="H73" s="96"/>
      <c r="I73" s="59" t="s">
        <v>91</v>
      </c>
      <c r="J73" s="59"/>
      <c r="K73" s="59"/>
      <c r="L73" s="59"/>
      <c r="M73" s="59"/>
      <c r="N73" s="49">
        <f>SUM(O73:Z73)</f>
        <v>18568</v>
      </c>
      <c r="O73" s="79">
        <v>0</v>
      </c>
      <c r="P73" s="79">
        <v>3395</v>
      </c>
      <c r="Q73" s="79">
        <v>3395</v>
      </c>
      <c r="R73" s="79">
        <v>9018</v>
      </c>
      <c r="S73" s="79">
        <v>2652</v>
      </c>
      <c r="T73" s="79">
        <v>108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</row>
    <row r="74" spans="1:26" ht="16.5" customHeight="1" x14ac:dyDescent="0.3">
      <c r="A74" s="32">
        <v>5</v>
      </c>
      <c r="B74" s="33" t="s">
        <v>25</v>
      </c>
      <c r="C74" s="34" t="s">
        <v>20</v>
      </c>
      <c r="D74" s="35">
        <v>2</v>
      </c>
      <c r="E74" s="36">
        <v>0</v>
      </c>
      <c r="F74" s="36">
        <v>0</v>
      </c>
      <c r="G74" s="96"/>
      <c r="H74" s="96"/>
      <c r="I74" s="107" t="s">
        <v>92</v>
      </c>
      <c r="J74" s="107"/>
      <c r="K74" s="107"/>
      <c r="L74" s="107"/>
      <c r="M74" s="107"/>
      <c r="N74" s="49">
        <f>SUM(O74:Z74)</f>
        <v>58400</v>
      </c>
      <c r="O74" s="65">
        <v>3550</v>
      </c>
      <c r="P74" s="65">
        <v>5515</v>
      </c>
      <c r="Q74" s="65">
        <v>7539</v>
      </c>
      <c r="R74" s="65">
        <v>9974</v>
      </c>
      <c r="S74" s="65">
        <v>12013</v>
      </c>
      <c r="T74" s="65">
        <v>13126</v>
      </c>
      <c r="U74" s="65">
        <v>2859</v>
      </c>
      <c r="V74" s="65">
        <v>652</v>
      </c>
      <c r="W74" s="65">
        <v>576</v>
      </c>
      <c r="X74" s="65">
        <v>440</v>
      </c>
      <c r="Y74" s="65">
        <v>718</v>
      </c>
      <c r="Z74" s="65">
        <v>1438</v>
      </c>
    </row>
    <row r="75" spans="1:26" ht="22.5" customHeight="1" x14ac:dyDescent="0.3">
      <c r="A75" s="32">
        <v>5</v>
      </c>
      <c r="B75" s="33" t="s">
        <v>25</v>
      </c>
      <c r="C75" s="34" t="s">
        <v>20</v>
      </c>
      <c r="D75" s="35">
        <v>6</v>
      </c>
      <c r="E75" s="36">
        <v>0</v>
      </c>
      <c r="F75" s="36">
        <v>0</v>
      </c>
      <c r="G75" s="96"/>
      <c r="H75" s="96"/>
      <c r="I75" s="112" t="s">
        <v>93</v>
      </c>
      <c r="J75" s="113"/>
      <c r="K75" s="113"/>
      <c r="L75" s="113"/>
      <c r="M75" s="114"/>
      <c r="N75" s="49">
        <f t="shared" si="9"/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79">
        <v>0</v>
      </c>
    </row>
    <row r="76" spans="1:26" ht="61.5" customHeight="1" x14ac:dyDescent="0.3">
      <c r="A76" s="32">
        <v>5</v>
      </c>
      <c r="B76" s="33" t="s">
        <v>47</v>
      </c>
      <c r="C76" s="34" t="s">
        <v>20</v>
      </c>
      <c r="D76" s="35">
        <v>0</v>
      </c>
      <c r="E76" s="36">
        <v>0</v>
      </c>
      <c r="F76" s="36">
        <v>0</v>
      </c>
      <c r="G76" s="96"/>
      <c r="H76" s="96"/>
      <c r="I76" s="115" t="s">
        <v>94</v>
      </c>
      <c r="J76" s="115"/>
      <c r="K76" s="115"/>
      <c r="L76" s="115"/>
      <c r="M76" s="115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60.75" customHeight="1" x14ac:dyDescent="0.3">
      <c r="A77" s="32">
        <v>5</v>
      </c>
      <c r="B77" s="33" t="s">
        <v>47</v>
      </c>
      <c r="C77" s="34" t="s">
        <v>20</v>
      </c>
      <c r="D77" s="35">
        <v>1</v>
      </c>
      <c r="E77" s="36">
        <v>0</v>
      </c>
      <c r="F77" s="36">
        <v>0</v>
      </c>
      <c r="G77" s="96"/>
      <c r="H77" s="96"/>
      <c r="I77" s="111" t="s">
        <v>94</v>
      </c>
      <c r="J77" s="111"/>
      <c r="K77" s="111"/>
      <c r="L77" s="111"/>
      <c r="M77" s="111"/>
      <c r="N77" s="49">
        <f t="shared" si="9"/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79">
        <v>0</v>
      </c>
      <c r="Z77" s="79">
        <v>0</v>
      </c>
    </row>
    <row r="78" spans="1:26" ht="15.75" customHeight="1" x14ac:dyDescent="0.3">
      <c r="A78" s="32">
        <v>6</v>
      </c>
      <c r="B78" s="33" t="s">
        <v>20</v>
      </c>
      <c r="C78" s="34" t="s">
        <v>20</v>
      </c>
      <c r="D78" s="35">
        <v>0</v>
      </c>
      <c r="E78" s="36">
        <v>0</v>
      </c>
      <c r="F78" s="36">
        <v>0</v>
      </c>
      <c r="G78" s="116" t="s">
        <v>95</v>
      </c>
      <c r="H78" s="116"/>
      <c r="I78" s="116"/>
      <c r="J78" s="116"/>
      <c r="K78" s="116"/>
      <c r="L78" s="116"/>
      <c r="M78" s="116"/>
      <c r="N78" s="29">
        <f>O78+P78+Q78+R78+S78+T78+U78+V78+W78+X78+Y78+Z78</f>
        <v>2256251</v>
      </c>
      <c r="O78" s="29">
        <f t="shared" ref="O78:Z78" si="11">O84+O88+O92</f>
        <v>182144</v>
      </c>
      <c r="P78" s="29">
        <f t="shared" si="11"/>
        <v>236143</v>
      </c>
      <c r="Q78" s="29">
        <f t="shared" si="11"/>
        <v>215521</v>
      </c>
      <c r="R78" s="29">
        <f t="shared" si="11"/>
        <v>158651</v>
      </c>
      <c r="S78" s="29">
        <f t="shared" si="11"/>
        <v>217041</v>
      </c>
      <c r="T78" s="29">
        <f t="shared" si="11"/>
        <v>355221</v>
      </c>
      <c r="U78" s="29">
        <f t="shared" si="11"/>
        <v>92776</v>
      </c>
      <c r="V78" s="29">
        <f t="shared" si="11"/>
        <v>151309</v>
      </c>
      <c r="W78" s="29">
        <f t="shared" si="11"/>
        <v>302665</v>
      </c>
      <c r="X78" s="29">
        <f t="shared" si="11"/>
        <v>120813</v>
      </c>
      <c r="Y78" s="29">
        <f t="shared" si="11"/>
        <v>110543</v>
      </c>
      <c r="Z78" s="29">
        <f t="shared" si="11"/>
        <v>113424</v>
      </c>
    </row>
    <row r="79" spans="1:26" ht="15.75" customHeight="1" x14ac:dyDescent="0.3">
      <c r="A79" s="32">
        <v>6</v>
      </c>
      <c r="B79" s="33" t="s">
        <v>22</v>
      </c>
      <c r="C79" s="34" t="s">
        <v>20</v>
      </c>
      <c r="D79" s="35">
        <v>0</v>
      </c>
      <c r="E79" s="36">
        <v>0</v>
      </c>
      <c r="F79" s="36">
        <v>0</v>
      </c>
      <c r="G79" s="96"/>
      <c r="H79" s="56" t="s">
        <v>96</v>
      </c>
      <c r="I79" s="57"/>
      <c r="J79" s="57"/>
      <c r="K79" s="57"/>
      <c r="L79" s="57"/>
      <c r="M79" s="58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">
      <c r="A80" s="32">
        <v>6</v>
      </c>
      <c r="B80" s="32">
        <v>1</v>
      </c>
      <c r="C80" s="35">
        <v>0</v>
      </c>
      <c r="D80" s="35">
        <v>1</v>
      </c>
      <c r="E80" s="36">
        <v>0</v>
      </c>
      <c r="F80" s="36">
        <v>0</v>
      </c>
      <c r="G80" s="44"/>
      <c r="H80" s="44"/>
      <c r="I80" s="107" t="s">
        <v>40</v>
      </c>
      <c r="J80" s="107"/>
      <c r="K80" s="107"/>
      <c r="L80" s="107"/>
      <c r="M80" s="107"/>
      <c r="N80" s="49">
        <f t="shared" si="9"/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</row>
    <row r="81" spans="1:26" ht="15.75" customHeight="1" x14ac:dyDescent="0.3">
      <c r="A81" s="32">
        <v>6</v>
      </c>
      <c r="B81" s="32">
        <v>1</v>
      </c>
      <c r="C81" s="35">
        <v>0</v>
      </c>
      <c r="D81" s="35">
        <v>2</v>
      </c>
      <c r="E81" s="36">
        <v>0</v>
      </c>
      <c r="F81" s="36">
        <v>0</v>
      </c>
      <c r="G81" s="44"/>
      <c r="H81" s="44"/>
      <c r="I81" s="107" t="s">
        <v>38</v>
      </c>
      <c r="J81" s="107"/>
      <c r="K81" s="107"/>
      <c r="L81" s="107"/>
      <c r="M81" s="107"/>
      <c r="N81" s="49">
        <f t="shared" si="9"/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</row>
    <row r="82" spans="1:26" ht="15.75" customHeight="1" x14ac:dyDescent="0.3">
      <c r="A82" s="32">
        <v>6</v>
      </c>
      <c r="B82" s="32">
        <v>1</v>
      </c>
      <c r="C82" s="35">
        <v>0</v>
      </c>
      <c r="D82" s="35">
        <v>3</v>
      </c>
      <c r="E82" s="36">
        <v>0</v>
      </c>
      <c r="F82" s="36">
        <v>0</v>
      </c>
      <c r="G82" s="44"/>
      <c r="H82" s="44"/>
      <c r="I82" s="107" t="s">
        <v>97</v>
      </c>
      <c r="J82" s="107"/>
      <c r="K82" s="107"/>
      <c r="L82" s="107"/>
      <c r="M82" s="107"/>
      <c r="N82" s="49">
        <f t="shared" si="9"/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9">
        <v>0</v>
      </c>
    </row>
    <row r="83" spans="1:26" ht="15.75" customHeight="1" x14ac:dyDescent="0.3">
      <c r="A83" s="32">
        <v>6</v>
      </c>
      <c r="B83" s="32">
        <v>1</v>
      </c>
      <c r="C83" s="35">
        <v>0</v>
      </c>
      <c r="D83" s="35">
        <v>4</v>
      </c>
      <c r="E83" s="36">
        <v>0</v>
      </c>
      <c r="F83" s="36">
        <v>0</v>
      </c>
      <c r="G83" s="44"/>
      <c r="H83" s="44"/>
      <c r="I83" s="107" t="s">
        <v>98</v>
      </c>
      <c r="J83" s="107"/>
      <c r="K83" s="107"/>
      <c r="L83" s="107"/>
      <c r="M83" s="107"/>
      <c r="N83" s="49">
        <f t="shared" si="9"/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79">
        <v>0</v>
      </c>
    </row>
    <row r="84" spans="1:26" ht="15.75" customHeight="1" x14ac:dyDescent="0.3">
      <c r="A84" s="32">
        <v>6</v>
      </c>
      <c r="B84" s="32">
        <v>1</v>
      </c>
      <c r="C84" s="35">
        <v>0</v>
      </c>
      <c r="D84" s="35">
        <v>5</v>
      </c>
      <c r="E84" s="36">
        <v>0</v>
      </c>
      <c r="F84" s="36">
        <v>0</v>
      </c>
      <c r="G84" s="44"/>
      <c r="H84" s="44"/>
      <c r="I84" s="107" t="s">
        <v>99</v>
      </c>
      <c r="J84" s="107"/>
      <c r="K84" s="107"/>
      <c r="L84" s="107"/>
      <c r="M84" s="107"/>
      <c r="N84" s="49">
        <f t="shared" si="9"/>
        <v>1534527</v>
      </c>
      <c r="O84" s="79">
        <v>99333</v>
      </c>
      <c r="P84" s="79">
        <v>119930</v>
      </c>
      <c r="Q84" s="79">
        <v>133304</v>
      </c>
      <c r="R84" s="79">
        <v>115272</v>
      </c>
      <c r="S84" s="79">
        <v>102932</v>
      </c>
      <c r="T84" s="79">
        <v>261600</v>
      </c>
      <c r="U84" s="79">
        <v>83120</v>
      </c>
      <c r="V84" s="79">
        <v>116588</v>
      </c>
      <c r="W84" s="79">
        <v>284330</v>
      </c>
      <c r="X84" s="79">
        <v>83766</v>
      </c>
      <c r="Y84" s="79">
        <v>75442</v>
      </c>
      <c r="Z84" s="79">
        <v>58910</v>
      </c>
    </row>
    <row r="85" spans="1:26" ht="15.75" customHeight="1" x14ac:dyDescent="0.3">
      <c r="A85" s="32">
        <v>6</v>
      </c>
      <c r="B85" s="32">
        <v>1</v>
      </c>
      <c r="C85" s="35">
        <v>0</v>
      </c>
      <c r="D85" s="35">
        <v>6</v>
      </c>
      <c r="E85" s="36">
        <v>0</v>
      </c>
      <c r="F85" s="36">
        <v>0</v>
      </c>
      <c r="G85" s="44"/>
      <c r="H85" s="44"/>
      <c r="I85" s="107" t="s">
        <v>100</v>
      </c>
      <c r="J85" s="107"/>
      <c r="K85" s="107"/>
      <c r="L85" s="107"/>
      <c r="M85" s="107"/>
      <c r="N85" s="49">
        <f t="shared" si="9"/>
        <v>0</v>
      </c>
      <c r="O85" s="79">
        <v>0</v>
      </c>
      <c r="P85" s="79">
        <v>0</v>
      </c>
      <c r="Q85" s="79">
        <v>0</v>
      </c>
      <c r="R85" s="79">
        <v>0</v>
      </c>
      <c r="S85" s="79">
        <v>0</v>
      </c>
      <c r="T85" s="79">
        <v>0</v>
      </c>
      <c r="U85" s="79">
        <v>0</v>
      </c>
      <c r="V85" s="79">
        <v>0</v>
      </c>
      <c r="W85" s="79">
        <v>0</v>
      </c>
      <c r="X85" s="79">
        <v>0</v>
      </c>
      <c r="Y85" s="79">
        <v>0</v>
      </c>
      <c r="Z85" s="79">
        <v>0</v>
      </c>
    </row>
    <row r="86" spans="1:26" ht="45" customHeight="1" x14ac:dyDescent="0.3">
      <c r="A86" s="32">
        <v>6</v>
      </c>
      <c r="B86" s="32">
        <v>1</v>
      </c>
      <c r="C86" s="35">
        <v>0</v>
      </c>
      <c r="D86" s="35">
        <v>7</v>
      </c>
      <c r="E86" s="36">
        <v>0</v>
      </c>
      <c r="F86" s="36">
        <v>0</v>
      </c>
      <c r="G86" s="44"/>
      <c r="H86" s="44"/>
      <c r="I86" s="107" t="s">
        <v>101</v>
      </c>
      <c r="J86" s="107"/>
      <c r="K86" s="107"/>
      <c r="L86" s="107"/>
      <c r="M86" s="107"/>
      <c r="N86" s="49">
        <f t="shared" si="9"/>
        <v>0</v>
      </c>
      <c r="O86" s="79">
        <v>0</v>
      </c>
      <c r="P86" s="79">
        <v>0</v>
      </c>
      <c r="Q86" s="79">
        <v>0</v>
      </c>
      <c r="R86" s="79">
        <v>0</v>
      </c>
      <c r="S86" s="79">
        <v>0</v>
      </c>
      <c r="T86" s="79">
        <v>0</v>
      </c>
      <c r="U86" s="79">
        <v>0</v>
      </c>
      <c r="V86" s="79">
        <v>0</v>
      </c>
      <c r="W86" s="79">
        <v>0</v>
      </c>
      <c r="X86" s="79">
        <v>0</v>
      </c>
      <c r="Y86" s="79">
        <v>0</v>
      </c>
      <c r="Z86" s="79">
        <v>0</v>
      </c>
    </row>
    <row r="87" spans="1:26" ht="18" customHeight="1" x14ac:dyDescent="0.3">
      <c r="A87" s="32">
        <v>6</v>
      </c>
      <c r="B87" s="32">
        <v>1</v>
      </c>
      <c r="C87" s="35">
        <v>0</v>
      </c>
      <c r="D87" s="35">
        <v>8</v>
      </c>
      <c r="E87" s="36">
        <v>0</v>
      </c>
      <c r="F87" s="36">
        <v>0</v>
      </c>
      <c r="G87" s="44"/>
      <c r="H87" s="44"/>
      <c r="I87" s="107" t="s">
        <v>102</v>
      </c>
      <c r="J87" s="107"/>
      <c r="K87" s="107"/>
      <c r="L87" s="107"/>
      <c r="M87" s="107"/>
      <c r="N87" s="49">
        <f t="shared" si="9"/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</row>
    <row r="88" spans="1:26" ht="15.75" customHeight="1" x14ac:dyDescent="0.3">
      <c r="A88" s="32">
        <v>6</v>
      </c>
      <c r="B88" s="32">
        <v>1</v>
      </c>
      <c r="C88" s="35">
        <v>0</v>
      </c>
      <c r="D88" s="35">
        <v>9</v>
      </c>
      <c r="E88" s="36">
        <v>0</v>
      </c>
      <c r="F88" s="36">
        <v>0</v>
      </c>
      <c r="G88" s="44"/>
      <c r="H88" s="44"/>
      <c r="I88" s="107" t="s">
        <v>103</v>
      </c>
      <c r="J88" s="107"/>
      <c r="K88" s="107"/>
      <c r="L88" s="107"/>
      <c r="M88" s="107"/>
      <c r="N88" s="49">
        <f t="shared" si="9"/>
        <v>493580</v>
      </c>
      <c r="O88" s="79">
        <v>67339</v>
      </c>
      <c r="P88" s="79">
        <v>101228</v>
      </c>
      <c r="Q88" s="79">
        <v>66041</v>
      </c>
      <c r="R88" s="79">
        <v>19341</v>
      </c>
      <c r="S88" s="79">
        <v>77564</v>
      </c>
      <c r="T88" s="79">
        <v>68837</v>
      </c>
      <c r="U88" s="79">
        <v>1930</v>
      </c>
      <c r="V88" s="79">
        <v>18457</v>
      </c>
      <c r="W88" s="79">
        <v>2025</v>
      </c>
      <c r="X88" s="79">
        <v>11669</v>
      </c>
      <c r="Y88" s="79">
        <v>18622</v>
      </c>
      <c r="Z88" s="79">
        <v>40527</v>
      </c>
    </row>
    <row r="89" spans="1:26" ht="35.25" customHeight="1" x14ac:dyDescent="0.3">
      <c r="A89" s="32">
        <v>6</v>
      </c>
      <c r="B89" s="32">
        <v>1</v>
      </c>
      <c r="C89" s="35">
        <v>1</v>
      </c>
      <c r="D89" s="35">
        <v>0</v>
      </c>
      <c r="E89" s="36">
        <v>0</v>
      </c>
      <c r="F89" s="36">
        <v>0</v>
      </c>
      <c r="G89" s="44"/>
      <c r="H89" s="44"/>
      <c r="I89" s="107" t="s">
        <v>104</v>
      </c>
      <c r="J89" s="107"/>
      <c r="K89" s="107"/>
      <c r="L89" s="107"/>
      <c r="M89" s="107"/>
      <c r="N89" s="49">
        <f t="shared" si="9"/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</row>
    <row r="90" spans="1:26" ht="42" customHeight="1" x14ac:dyDescent="0.3">
      <c r="A90" s="32">
        <v>6</v>
      </c>
      <c r="B90" s="32">
        <v>1</v>
      </c>
      <c r="C90" s="35">
        <v>1</v>
      </c>
      <c r="D90" s="35">
        <v>1</v>
      </c>
      <c r="E90" s="36">
        <v>0</v>
      </c>
      <c r="F90" s="36">
        <v>0</v>
      </c>
      <c r="G90" s="44"/>
      <c r="H90" s="44"/>
      <c r="I90" s="107" t="s">
        <v>105</v>
      </c>
      <c r="J90" s="107"/>
      <c r="K90" s="107"/>
      <c r="L90" s="107"/>
      <c r="M90" s="107"/>
      <c r="N90" s="49">
        <f t="shared" si="9"/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0</v>
      </c>
    </row>
    <row r="91" spans="1:26" ht="45" customHeight="1" x14ac:dyDescent="0.3">
      <c r="A91" s="32">
        <v>6</v>
      </c>
      <c r="B91" s="32">
        <v>1</v>
      </c>
      <c r="C91" s="35">
        <v>1</v>
      </c>
      <c r="D91" s="63">
        <v>4</v>
      </c>
      <c r="E91" s="36">
        <v>0</v>
      </c>
      <c r="F91" s="36">
        <v>0</v>
      </c>
      <c r="G91" s="44"/>
      <c r="H91" s="44"/>
      <c r="I91" s="107" t="s">
        <v>106</v>
      </c>
      <c r="J91" s="107"/>
      <c r="K91" s="107"/>
      <c r="L91" s="107"/>
      <c r="M91" s="107"/>
      <c r="N91" s="49">
        <f t="shared" si="9"/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</row>
    <row r="92" spans="1:26" ht="30" customHeight="1" x14ac:dyDescent="0.3">
      <c r="A92" s="32">
        <v>6</v>
      </c>
      <c r="B92" s="32">
        <v>1</v>
      </c>
      <c r="C92" s="35">
        <v>1</v>
      </c>
      <c r="D92" s="35">
        <v>5</v>
      </c>
      <c r="E92" s="36">
        <v>0</v>
      </c>
      <c r="F92" s="36">
        <v>0</v>
      </c>
      <c r="G92" s="44"/>
      <c r="H92" s="44"/>
      <c r="I92" s="107" t="s">
        <v>107</v>
      </c>
      <c r="J92" s="107"/>
      <c r="K92" s="107"/>
      <c r="L92" s="107"/>
      <c r="M92" s="107"/>
      <c r="N92" s="49">
        <f t="shared" si="9"/>
        <v>228144</v>
      </c>
      <c r="O92" s="79">
        <v>15472</v>
      </c>
      <c r="P92" s="79">
        <v>14985</v>
      </c>
      <c r="Q92" s="79">
        <v>16176</v>
      </c>
      <c r="R92" s="79">
        <v>24038</v>
      </c>
      <c r="S92" s="79">
        <v>36545</v>
      </c>
      <c r="T92" s="79">
        <v>24784</v>
      </c>
      <c r="U92" s="79">
        <v>7726</v>
      </c>
      <c r="V92" s="79">
        <v>16264</v>
      </c>
      <c r="W92" s="79">
        <v>16310</v>
      </c>
      <c r="X92" s="79">
        <v>25378</v>
      </c>
      <c r="Y92" s="79">
        <v>16479</v>
      </c>
      <c r="Z92" s="79">
        <v>13987</v>
      </c>
    </row>
    <row r="93" spans="1:26" ht="31.5" customHeight="1" x14ac:dyDescent="0.3">
      <c r="A93" s="32">
        <v>6</v>
      </c>
      <c r="B93" s="32">
        <v>1</v>
      </c>
      <c r="C93" s="35">
        <v>1</v>
      </c>
      <c r="D93" s="35">
        <v>6</v>
      </c>
      <c r="E93" s="36">
        <v>0</v>
      </c>
      <c r="F93" s="36">
        <v>0</v>
      </c>
      <c r="G93" s="44"/>
      <c r="H93" s="44"/>
      <c r="I93" s="107" t="s">
        <v>108</v>
      </c>
      <c r="J93" s="107"/>
      <c r="K93" s="107"/>
      <c r="L93" s="107"/>
      <c r="M93" s="107"/>
      <c r="N93" s="49">
        <f t="shared" si="9"/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</row>
    <row r="94" spans="1:26" ht="15.75" customHeight="1" x14ac:dyDescent="0.3">
      <c r="A94" s="32">
        <v>6</v>
      </c>
      <c r="B94" s="32">
        <v>2</v>
      </c>
      <c r="C94" s="35">
        <v>0</v>
      </c>
      <c r="D94" s="35">
        <v>0</v>
      </c>
      <c r="E94" s="36">
        <v>0</v>
      </c>
      <c r="F94" s="36">
        <v>0</v>
      </c>
      <c r="G94" s="96"/>
      <c r="H94" s="56" t="s">
        <v>109</v>
      </c>
      <c r="I94" s="57"/>
      <c r="J94" s="57"/>
      <c r="K94" s="57"/>
      <c r="L94" s="57"/>
      <c r="M94" s="58"/>
      <c r="N94" s="29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">
      <c r="A95" s="32">
        <v>6</v>
      </c>
      <c r="B95" s="32">
        <v>2</v>
      </c>
      <c r="C95" s="35">
        <v>0</v>
      </c>
      <c r="D95" s="35">
        <v>1</v>
      </c>
      <c r="E95" s="36">
        <v>0</v>
      </c>
      <c r="F95" s="36">
        <v>0</v>
      </c>
      <c r="G95" s="96"/>
      <c r="H95" s="96"/>
      <c r="I95" s="107" t="s">
        <v>109</v>
      </c>
      <c r="J95" s="107"/>
      <c r="K95" s="107"/>
      <c r="L95" s="107"/>
      <c r="M95" s="107"/>
      <c r="N95" s="49">
        <f t="shared" si="9"/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</row>
    <row r="96" spans="1:26" ht="58.5" customHeight="1" x14ac:dyDescent="0.3">
      <c r="A96" s="32">
        <v>6</v>
      </c>
      <c r="B96" s="33" t="s">
        <v>47</v>
      </c>
      <c r="C96" s="34" t="s">
        <v>20</v>
      </c>
      <c r="D96" s="35">
        <v>0</v>
      </c>
      <c r="E96" s="36">
        <v>0</v>
      </c>
      <c r="F96" s="36">
        <v>0</v>
      </c>
      <c r="G96" s="44"/>
      <c r="H96" s="108" t="s">
        <v>110</v>
      </c>
      <c r="I96" s="109"/>
      <c r="J96" s="109"/>
      <c r="K96" s="109"/>
      <c r="L96" s="109"/>
      <c r="M96" s="110"/>
      <c r="N96" s="29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60" customHeight="1" x14ac:dyDescent="0.3">
      <c r="A97" s="32">
        <v>6</v>
      </c>
      <c r="B97" s="33" t="s">
        <v>47</v>
      </c>
      <c r="C97" s="34" t="s">
        <v>20</v>
      </c>
      <c r="D97" s="35">
        <v>1</v>
      </c>
      <c r="E97" s="36">
        <v>0</v>
      </c>
      <c r="F97" s="36">
        <v>0</v>
      </c>
      <c r="G97" s="44"/>
      <c r="H97" s="44"/>
      <c r="I97" s="117" t="s">
        <v>110</v>
      </c>
      <c r="J97" s="117"/>
      <c r="K97" s="117"/>
      <c r="L97" s="117"/>
      <c r="M97" s="117"/>
      <c r="N97" s="49">
        <f t="shared" si="9"/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</row>
    <row r="98" spans="1:26" ht="22.5" customHeight="1" x14ac:dyDescent="0.3">
      <c r="A98" s="32">
        <v>7</v>
      </c>
      <c r="B98" s="33" t="s">
        <v>20</v>
      </c>
      <c r="C98" s="34" t="s">
        <v>20</v>
      </c>
      <c r="D98" s="35">
        <v>0</v>
      </c>
      <c r="E98" s="36">
        <v>0</v>
      </c>
      <c r="F98" s="36">
        <v>0</v>
      </c>
      <c r="G98" s="116" t="s">
        <v>111</v>
      </c>
      <c r="H98" s="116"/>
      <c r="I98" s="116"/>
      <c r="J98" s="116"/>
      <c r="K98" s="116"/>
      <c r="L98" s="116"/>
      <c r="M98" s="116"/>
      <c r="N98" s="2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29.25" customHeight="1" x14ac:dyDescent="0.3">
      <c r="A99" s="32">
        <v>7</v>
      </c>
      <c r="B99" s="32">
        <v>1</v>
      </c>
      <c r="C99" s="35">
        <v>0</v>
      </c>
      <c r="D99" s="35">
        <v>0</v>
      </c>
      <c r="E99" s="36">
        <v>0</v>
      </c>
      <c r="F99" s="36">
        <v>0</v>
      </c>
      <c r="G99" s="96"/>
      <c r="H99" s="56" t="s">
        <v>112</v>
      </c>
      <c r="I99" s="57"/>
      <c r="J99" s="57"/>
      <c r="K99" s="57"/>
      <c r="L99" s="57"/>
      <c r="M99" s="58"/>
      <c r="N99" s="29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33.75" customHeight="1" x14ac:dyDescent="0.3">
      <c r="A100" s="32">
        <v>7</v>
      </c>
      <c r="B100" s="32">
        <v>1</v>
      </c>
      <c r="C100" s="35">
        <v>0</v>
      </c>
      <c r="D100" s="35">
        <v>1</v>
      </c>
      <c r="E100" s="36">
        <v>0</v>
      </c>
      <c r="F100" s="36">
        <v>0</v>
      </c>
      <c r="G100" s="96"/>
      <c r="H100" s="96"/>
      <c r="I100" s="118" t="s">
        <v>112</v>
      </c>
      <c r="J100" s="118"/>
      <c r="K100" s="118"/>
      <c r="L100" s="118"/>
      <c r="M100" s="118"/>
      <c r="N100" s="49">
        <f t="shared" si="9"/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</row>
    <row r="101" spans="1:26" ht="42" customHeight="1" x14ac:dyDescent="0.3">
      <c r="A101" s="32">
        <v>7</v>
      </c>
      <c r="B101" s="32">
        <v>3</v>
      </c>
      <c r="C101" s="35">
        <v>0</v>
      </c>
      <c r="D101" s="35">
        <v>0</v>
      </c>
      <c r="E101" s="36">
        <v>0</v>
      </c>
      <c r="F101" s="36">
        <v>0</v>
      </c>
      <c r="G101" s="96"/>
      <c r="H101" s="38" t="s">
        <v>113</v>
      </c>
      <c r="I101" s="39"/>
      <c r="J101" s="39"/>
      <c r="K101" s="39"/>
      <c r="L101" s="39"/>
      <c r="M101" s="40"/>
      <c r="N101" s="29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27.75" customHeight="1" x14ac:dyDescent="0.3">
      <c r="A102" s="32">
        <v>7</v>
      </c>
      <c r="B102" s="32">
        <v>3</v>
      </c>
      <c r="C102" s="35">
        <v>0</v>
      </c>
      <c r="D102" s="63">
        <v>2</v>
      </c>
      <c r="E102" s="36">
        <v>0</v>
      </c>
      <c r="F102" s="36">
        <v>0</v>
      </c>
      <c r="G102" s="44"/>
      <c r="H102" s="44"/>
      <c r="I102" s="118" t="s">
        <v>114</v>
      </c>
      <c r="J102" s="118"/>
      <c r="K102" s="118"/>
      <c r="L102" s="118"/>
      <c r="M102" s="118"/>
      <c r="N102" s="49">
        <f t="shared" si="9"/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79">
        <v>0</v>
      </c>
      <c r="Z102" s="79">
        <v>0</v>
      </c>
    </row>
    <row r="103" spans="1:26" ht="20.25" customHeight="1" x14ac:dyDescent="0.3">
      <c r="A103" s="32">
        <v>7</v>
      </c>
      <c r="B103" s="32">
        <v>3</v>
      </c>
      <c r="C103" s="35">
        <v>0</v>
      </c>
      <c r="D103" s="35">
        <v>3</v>
      </c>
      <c r="E103" s="36">
        <v>0</v>
      </c>
      <c r="F103" s="36">
        <v>0</v>
      </c>
      <c r="G103" s="44"/>
      <c r="H103" s="44"/>
      <c r="I103" s="117" t="s">
        <v>115</v>
      </c>
      <c r="J103" s="117"/>
      <c r="K103" s="117"/>
      <c r="L103" s="117"/>
      <c r="M103" s="117"/>
      <c r="N103" s="49">
        <f t="shared" si="9"/>
        <v>0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0</v>
      </c>
    </row>
    <row r="104" spans="1:26" ht="20.25" customHeight="1" x14ac:dyDescent="0.3">
      <c r="A104" s="32">
        <v>7</v>
      </c>
      <c r="B104" s="32">
        <v>3</v>
      </c>
      <c r="C104" s="35">
        <v>0</v>
      </c>
      <c r="D104" s="35">
        <v>5</v>
      </c>
      <c r="E104" s="36">
        <v>0</v>
      </c>
      <c r="F104" s="36">
        <v>0</v>
      </c>
      <c r="G104" s="44"/>
      <c r="H104" s="44"/>
      <c r="I104" s="119" t="s">
        <v>116</v>
      </c>
      <c r="J104" s="120"/>
      <c r="K104" s="120"/>
      <c r="L104" s="120"/>
      <c r="M104" s="121"/>
      <c r="N104" s="49">
        <f t="shared" si="9"/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79">
        <v>0</v>
      </c>
      <c r="Y104" s="79">
        <v>0</v>
      </c>
      <c r="Z104" s="79">
        <v>0</v>
      </c>
    </row>
    <row r="105" spans="1:26" ht="20.25" customHeight="1" x14ac:dyDescent="0.3">
      <c r="A105" s="32">
        <v>7</v>
      </c>
      <c r="B105" s="32">
        <v>3</v>
      </c>
      <c r="C105" s="35">
        <v>0</v>
      </c>
      <c r="D105" s="35">
        <v>6</v>
      </c>
      <c r="E105" s="36">
        <v>0</v>
      </c>
      <c r="F105" s="36">
        <v>0</v>
      </c>
      <c r="G105" s="44"/>
      <c r="H105" s="44"/>
      <c r="I105" s="122" t="s">
        <v>117</v>
      </c>
      <c r="J105" s="123"/>
      <c r="K105" s="123"/>
      <c r="L105" s="123"/>
      <c r="M105" s="124"/>
      <c r="N105" s="49">
        <f t="shared" si="9"/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</row>
    <row r="106" spans="1:26" ht="15.75" customHeight="1" x14ac:dyDescent="0.3">
      <c r="A106" s="32">
        <v>8</v>
      </c>
      <c r="B106" s="33" t="s">
        <v>20</v>
      </c>
      <c r="C106" s="34" t="s">
        <v>20</v>
      </c>
      <c r="D106" s="35">
        <v>0</v>
      </c>
      <c r="E106" s="36">
        <v>0</v>
      </c>
      <c r="F106" s="36">
        <v>0</v>
      </c>
      <c r="G106" s="88" t="s">
        <v>118</v>
      </c>
      <c r="H106" s="88"/>
      <c r="I106" s="88"/>
      <c r="J106" s="88"/>
      <c r="K106" s="88"/>
      <c r="L106" s="88"/>
      <c r="M106" s="88"/>
      <c r="N106" s="29">
        <f>O106+P106+Q106+R106+S106+T106+U106+V106+W106+X106+Y106+Z106</f>
        <v>150764145</v>
      </c>
      <c r="O106" s="29">
        <f t="shared" ref="O106:Z106" si="12">O107+O120</f>
        <v>11770521</v>
      </c>
      <c r="P106" s="29">
        <f t="shared" si="12"/>
        <v>13439703</v>
      </c>
      <c r="Q106" s="29">
        <f t="shared" si="12"/>
        <v>12339113</v>
      </c>
      <c r="R106" s="29">
        <f t="shared" si="12"/>
        <v>13185907</v>
      </c>
      <c r="S106" s="29">
        <f t="shared" si="12"/>
        <v>14031678</v>
      </c>
      <c r="T106" s="29">
        <f t="shared" si="12"/>
        <v>14868050</v>
      </c>
      <c r="U106" s="29">
        <f t="shared" si="12"/>
        <v>13072807</v>
      </c>
      <c r="V106" s="29">
        <f t="shared" si="12"/>
        <v>13283125</v>
      </c>
      <c r="W106" s="29">
        <f t="shared" si="12"/>
        <v>12734375</v>
      </c>
      <c r="X106" s="29">
        <f t="shared" si="12"/>
        <v>11874124</v>
      </c>
      <c r="Y106" s="29">
        <f t="shared" si="12"/>
        <v>10137106</v>
      </c>
      <c r="Z106" s="29">
        <f t="shared" si="12"/>
        <v>10027636</v>
      </c>
    </row>
    <row r="107" spans="1:26" ht="15.75" customHeight="1" x14ac:dyDescent="0.3">
      <c r="A107" s="32">
        <v>8</v>
      </c>
      <c r="B107" s="32">
        <v>1</v>
      </c>
      <c r="C107" s="35">
        <v>0</v>
      </c>
      <c r="D107" s="35">
        <v>0</v>
      </c>
      <c r="E107" s="36">
        <v>0</v>
      </c>
      <c r="F107" s="36">
        <v>0</v>
      </c>
      <c r="G107" s="96"/>
      <c r="H107" s="56" t="s">
        <v>119</v>
      </c>
      <c r="I107" s="57"/>
      <c r="J107" s="57"/>
      <c r="K107" s="57"/>
      <c r="L107" s="57"/>
      <c r="M107" s="58"/>
      <c r="N107" s="29">
        <f>O107+P107+Q107+R107+S107+T107+U107+V107+W107+X107+Y107+Z107</f>
        <v>81458154</v>
      </c>
      <c r="O107" s="30">
        <f>O108+O109+O111+O112+O113+O114+O115+O116+O117+O119</f>
        <v>5569980</v>
      </c>
      <c r="P107" s="30">
        <f t="shared" ref="P107:Z107" si="13">P108+P109+P111+P112+P113+P114+P115+P116+P117+P119</f>
        <v>7239169</v>
      </c>
      <c r="Q107" s="30">
        <f t="shared" si="13"/>
        <v>6138579</v>
      </c>
      <c r="R107" s="30">
        <f t="shared" si="13"/>
        <v>6985373</v>
      </c>
      <c r="S107" s="30">
        <f t="shared" si="13"/>
        <v>7831144</v>
      </c>
      <c r="T107" s="30">
        <f t="shared" si="13"/>
        <v>8667516</v>
      </c>
      <c r="U107" s="30">
        <f t="shared" si="13"/>
        <v>6872273</v>
      </c>
      <c r="V107" s="30">
        <f t="shared" si="13"/>
        <v>7082591</v>
      </c>
      <c r="W107" s="30">
        <f t="shared" si="13"/>
        <v>6533841</v>
      </c>
      <c r="X107" s="30">
        <f t="shared" si="13"/>
        <v>5673590</v>
      </c>
      <c r="Y107" s="30">
        <f t="shared" si="13"/>
        <v>6486784</v>
      </c>
      <c r="Z107" s="30">
        <f t="shared" si="13"/>
        <v>6377314</v>
      </c>
    </row>
    <row r="108" spans="1:26" ht="15.75" customHeight="1" x14ac:dyDescent="0.3">
      <c r="A108" s="32">
        <v>8</v>
      </c>
      <c r="B108" s="32">
        <v>1</v>
      </c>
      <c r="C108" s="35">
        <v>0</v>
      </c>
      <c r="D108" s="35">
        <v>1</v>
      </c>
      <c r="E108" s="36">
        <v>0</v>
      </c>
      <c r="F108" s="36">
        <v>0</v>
      </c>
      <c r="G108" s="44"/>
      <c r="H108" s="44"/>
      <c r="I108" s="107" t="s">
        <v>120</v>
      </c>
      <c r="J108" s="107"/>
      <c r="K108" s="107"/>
      <c r="L108" s="107"/>
      <c r="M108" s="107"/>
      <c r="N108" s="49">
        <f t="shared" si="9"/>
        <v>46636809</v>
      </c>
      <c r="O108" s="125">
        <v>3100062</v>
      </c>
      <c r="P108" s="125">
        <v>4068425</v>
      </c>
      <c r="Q108" s="125">
        <v>3504748</v>
      </c>
      <c r="R108" s="125">
        <v>3945926</v>
      </c>
      <c r="S108" s="125">
        <v>4557839</v>
      </c>
      <c r="T108" s="125">
        <v>5483864</v>
      </c>
      <c r="U108" s="125">
        <v>3862373</v>
      </c>
      <c r="V108" s="125">
        <v>4087600</v>
      </c>
      <c r="W108" s="125">
        <v>3744184</v>
      </c>
      <c r="X108" s="125">
        <v>2936141</v>
      </c>
      <c r="Y108" s="125">
        <v>3715273</v>
      </c>
      <c r="Z108" s="125">
        <v>3630374</v>
      </c>
    </row>
    <row r="109" spans="1:26" ht="15.75" customHeight="1" x14ac:dyDescent="0.3">
      <c r="A109" s="32">
        <v>8</v>
      </c>
      <c r="B109" s="32">
        <v>1</v>
      </c>
      <c r="C109" s="35">
        <v>0</v>
      </c>
      <c r="D109" s="35">
        <v>2</v>
      </c>
      <c r="E109" s="36">
        <v>0</v>
      </c>
      <c r="F109" s="36">
        <v>0</v>
      </c>
      <c r="G109" s="44"/>
      <c r="H109" s="44"/>
      <c r="I109" s="107" t="s">
        <v>121</v>
      </c>
      <c r="J109" s="107"/>
      <c r="K109" s="107"/>
      <c r="L109" s="107"/>
      <c r="M109" s="107"/>
      <c r="N109" s="49">
        <f t="shared" si="9"/>
        <v>17376945</v>
      </c>
      <c r="O109" s="126">
        <v>1166850</v>
      </c>
      <c r="P109" s="126">
        <v>1725080</v>
      </c>
      <c r="Q109" s="126">
        <v>1316244</v>
      </c>
      <c r="R109" s="126">
        <v>1479110</v>
      </c>
      <c r="S109" s="126">
        <v>1705004</v>
      </c>
      <c r="T109" s="126">
        <v>1439847</v>
      </c>
      <c r="U109" s="126">
        <v>1448265</v>
      </c>
      <c r="V109" s="126">
        <v>1531410</v>
      </c>
      <c r="W109" s="126">
        <v>1404635</v>
      </c>
      <c r="X109" s="126">
        <v>1403917</v>
      </c>
      <c r="Y109" s="126">
        <v>1393962</v>
      </c>
      <c r="Z109" s="126">
        <v>1362621</v>
      </c>
    </row>
    <row r="110" spans="1:26" ht="25.5" customHeight="1" x14ac:dyDescent="0.3">
      <c r="A110" s="32">
        <v>8</v>
      </c>
      <c r="B110" s="32">
        <v>1</v>
      </c>
      <c r="C110" s="35">
        <v>0</v>
      </c>
      <c r="D110" s="35">
        <v>3</v>
      </c>
      <c r="E110" s="36">
        <v>0</v>
      </c>
      <c r="F110" s="36">
        <v>0</v>
      </c>
      <c r="G110" s="44"/>
      <c r="H110" s="44"/>
      <c r="I110" s="107" t="s">
        <v>122</v>
      </c>
      <c r="J110" s="107"/>
      <c r="K110" s="107"/>
      <c r="L110" s="107"/>
      <c r="M110" s="107"/>
      <c r="N110" s="49">
        <f t="shared" si="9"/>
        <v>0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79">
        <v>0</v>
      </c>
      <c r="X110" s="79">
        <v>0</v>
      </c>
      <c r="Y110" s="79">
        <v>0</v>
      </c>
      <c r="Z110" s="79">
        <v>0</v>
      </c>
    </row>
    <row r="111" spans="1:26" ht="33.75" customHeight="1" x14ac:dyDescent="0.3">
      <c r="A111" s="32">
        <v>8</v>
      </c>
      <c r="B111" s="32">
        <v>1</v>
      </c>
      <c r="C111" s="35">
        <v>0</v>
      </c>
      <c r="D111" s="35">
        <v>4</v>
      </c>
      <c r="E111" s="36">
        <v>0</v>
      </c>
      <c r="F111" s="36">
        <v>0</v>
      </c>
      <c r="G111" s="44"/>
      <c r="H111" s="44"/>
      <c r="I111" s="107" t="s">
        <v>123</v>
      </c>
      <c r="J111" s="107"/>
      <c r="K111" s="107"/>
      <c r="L111" s="107"/>
      <c r="M111" s="107"/>
      <c r="N111" s="49">
        <f t="shared" si="9"/>
        <v>184618</v>
      </c>
      <c r="O111" s="125">
        <v>15385</v>
      </c>
      <c r="P111" s="125">
        <v>15385</v>
      </c>
      <c r="Q111" s="125">
        <v>15385</v>
      </c>
      <c r="R111" s="125">
        <v>15385</v>
      </c>
      <c r="S111" s="125">
        <v>15385</v>
      </c>
      <c r="T111" s="125">
        <v>15385</v>
      </c>
      <c r="U111" s="125">
        <v>15385</v>
      </c>
      <c r="V111" s="125">
        <v>15385</v>
      </c>
      <c r="W111" s="125">
        <v>15385</v>
      </c>
      <c r="X111" s="125">
        <v>15385</v>
      </c>
      <c r="Y111" s="125">
        <v>15385</v>
      </c>
      <c r="Z111" s="125">
        <v>15383</v>
      </c>
    </row>
    <row r="112" spans="1:26" ht="30" customHeight="1" x14ac:dyDescent="0.3">
      <c r="A112" s="32">
        <v>8</v>
      </c>
      <c r="B112" s="32">
        <v>1</v>
      </c>
      <c r="C112" s="35">
        <v>0</v>
      </c>
      <c r="D112" s="35">
        <v>5</v>
      </c>
      <c r="E112" s="36">
        <v>0</v>
      </c>
      <c r="F112" s="36">
        <v>0</v>
      </c>
      <c r="G112" s="44"/>
      <c r="H112" s="44"/>
      <c r="I112" s="107" t="s">
        <v>124</v>
      </c>
      <c r="J112" s="107"/>
      <c r="K112" s="107"/>
      <c r="L112" s="107"/>
      <c r="M112" s="107"/>
      <c r="N112" s="49">
        <f t="shared" si="9"/>
        <v>1263618</v>
      </c>
      <c r="O112" s="125">
        <v>92864</v>
      </c>
      <c r="P112" s="125">
        <v>121610</v>
      </c>
      <c r="Q112" s="125">
        <v>95304</v>
      </c>
      <c r="R112" s="125">
        <v>104333</v>
      </c>
      <c r="S112" s="125">
        <v>109530</v>
      </c>
      <c r="T112" s="125">
        <v>101590</v>
      </c>
      <c r="U112" s="125">
        <v>105153</v>
      </c>
      <c r="V112" s="125">
        <v>108340</v>
      </c>
      <c r="W112" s="125">
        <v>110751</v>
      </c>
      <c r="X112" s="125">
        <v>108228</v>
      </c>
      <c r="Y112" s="125">
        <v>103552</v>
      </c>
      <c r="Z112" s="125">
        <v>102363</v>
      </c>
    </row>
    <row r="113" spans="1:26" ht="15.75" customHeight="1" x14ac:dyDescent="0.3">
      <c r="A113" s="32">
        <v>8</v>
      </c>
      <c r="B113" s="32">
        <v>1</v>
      </c>
      <c r="C113" s="35">
        <v>0</v>
      </c>
      <c r="D113" s="35">
        <v>6</v>
      </c>
      <c r="E113" s="36">
        <v>0</v>
      </c>
      <c r="F113" s="36">
        <v>0</v>
      </c>
      <c r="G113" s="44"/>
      <c r="H113" s="44"/>
      <c r="I113" s="107" t="s">
        <v>125</v>
      </c>
      <c r="J113" s="107"/>
      <c r="K113" s="107"/>
      <c r="L113" s="107"/>
      <c r="M113" s="107"/>
      <c r="N113" s="49">
        <f t="shared" si="9"/>
        <v>594163</v>
      </c>
      <c r="O113" s="125">
        <v>68190</v>
      </c>
      <c r="P113" s="125">
        <v>49259</v>
      </c>
      <c r="Q113" s="125">
        <v>45588</v>
      </c>
      <c r="R113" s="125">
        <v>50201</v>
      </c>
      <c r="S113" s="125">
        <v>44329</v>
      </c>
      <c r="T113" s="125">
        <v>47394</v>
      </c>
      <c r="U113" s="125">
        <v>47831</v>
      </c>
      <c r="V113" s="125">
        <v>45597</v>
      </c>
      <c r="W113" s="125">
        <v>47434</v>
      </c>
      <c r="X113" s="125">
        <v>44437</v>
      </c>
      <c r="Y113" s="125">
        <v>49877</v>
      </c>
      <c r="Z113" s="125">
        <v>54026</v>
      </c>
    </row>
    <row r="114" spans="1:26" ht="33" customHeight="1" x14ac:dyDescent="0.3">
      <c r="A114" s="32">
        <v>8</v>
      </c>
      <c r="B114" s="32">
        <v>1</v>
      </c>
      <c r="C114" s="35">
        <v>0</v>
      </c>
      <c r="D114" s="35">
        <v>7</v>
      </c>
      <c r="E114" s="36">
        <v>0</v>
      </c>
      <c r="F114" s="36">
        <v>0</v>
      </c>
      <c r="G114" s="44"/>
      <c r="H114" s="44"/>
      <c r="I114" s="107" t="s">
        <v>126</v>
      </c>
      <c r="J114" s="107"/>
      <c r="K114" s="107"/>
      <c r="L114" s="107"/>
      <c r="M114" s="107"/>
      <c r="N114" s="49">
        <f t="shared" si="9"/>
        <v>64461</v>
      </c>
      <c r="O114" s="125">
        <v>5408</v>
      </c>
      <c r="P114" s="125">
        <v>4849</v>
      </c>
      <c r="Q114" s="125">
        <v>4853</v>
      </c>
      <c r="R114" s="125">
        <v>5094</v>
      </c>
      <c r="S114" s="125">
        <v>8419</v>
      </c>
      <c r="T114" s="125">
        <v>4974</v>
      </c>
      <c r="U114" s="125">
        <v>5220</v>
      </c>
      <c r="V114" s="125">
        <v>5085</v>
      </c>
      <c r="W114" s="125">
        <v>4856</v>
      </c>
      <c r="X114" s="125">
        <v>5088</v>
      </c>
      <c r="Y114" s="125">
        <v>6066</v>
      </c>
      <c r="Z114" s="125">
        <v>4549</v>
      </c>
    </row>
    <row r="115" spans="1:26" ht="15.75" customHeight="1" x14ac:dyDescent="0.3">
      <c r="A115" s="32">
        <v>8</v>
      </c>
      <c r="B115" s="32">
        <v>1</v>
      </c>
      <c r="C115" s="35">
        <v>0</v>
      </c>
      <c r="D115" s="63">
        <v>9</v>
      </c>
      <c r="E115" s="36">
        <v>0</v>
      </c>
      <c r="F115" s="36">
        <v>0</v>
      </c>
      <c r="G115" s="44"/>
      <c r="H115" s="44"/>
      <c r="I115" s="107" t="s">
        <v>127</v>
      </c>
      <c r="J115" s="107"/>
      <c r="K115" s="107"/>
      <c r="L115" s="107"/>
      <c r="M115" s="107"/>
      <c r="N115" s="49">
        <f t="shared" si="9"/>
        <v>2183521</v>
      </c>
      <c r="O115" s="125">
        <v>202289</v>
      </c>
      <c r="P115" s="125">
        <v>144501</v>
      </c>
      <c r="Q115" s="125">
        <v>144501</v>
      </c>
      <c r="R115" s="125">
        <v>279736</v>
      </c>
      <c r="S115" s="125">
        <v>144501</v>
      </c>
      <c r="T115" s="125">
        <v>144501</v>
      </c>
      <c r="U115" s="125">
        <v>289165</v>
      </c>
      <c r="V115" s="125">
        <v>144501</v>
      </c>
      <c r="W115" s="125">
        <v>144501</v>
      </c>
      <c r="X115" s="125">
        <v>256324</v>
      </c>
      <c r="Y115" s="125">
        <v>144501</v>
      </c>
      <c r="Z115" s="125">
        <v>144500</v>
      </c>
    </row>
    <row r="116" spans="1:26" ht="22.5" customHeight="1" x14ac:dyDescent="0.3">
      <c r="A116" s="32">
        <v>8</v>
      </c>
      <c r="B116" s="32">
        <v>1</v>
      </c>
      <c r="C116" s="35">
        <v>1</v>
      </c>
      <c r="D116" s="35">
        <v>0</v>
      </c>
      <c r="E116" s="36">
        <v>0</v>
      </c>
      <c r="F116" s="36">
        <v>0</v>
      </c>
      <c r="G116" s="44"/>
      <c r="H116" s="44"/>
      <c r="I116" s="107" t="s">
        <v>128</v>
      </c>
      <c r="J116" s="107"/>
      <c r="K116" s="107"/>
      <c r="L116" s="107"/>
      <c r="M116" s="107"/>
      <c r="N116" s="49">
        <f t="shared" si="9"/>
        <v>2218230</v>
      </c>
      <c r="O116" s="125">
        <v>177676</v>
      </c>
      <c r="P116" s="125">
        <v>168105</v>
      </c>
      <c r="Q116" s="125">
        <v>182597</v>
      </c>
      <c r="R116" s="125">
        <v>182684</v>
      </c>
      <c r="S116" s="125">
        <v>190051</v>
      </c>
      <c r="T116" s="125">
        <v>181612</v>
      </c>
      <c r="U116" s="125">
        <v>190148</v>
      </c>
      <c r="V116" s="125">
        <v>188830</v>
      </c>
      <c r="W116" s="125">
        <v>182185</v>
      </c>
      <c r="X116" s="125">
        <v>191163</v>
      </c>
      <c r="Y116" s="125">
        <v>183678</v>
      </c>
      <c r="Z116" s="125">
        <v>199501</v>
      </c>
    </row>
    <row r="117" spans="1:26" ht="30.75" customHeight="1" x14ac:dyDescent="0.3">
      <c r="A117" s="32">
        <v>8</v>
      </c>
      <c r="B117" s="32">
        <v>1</v>
      </c>
      <c r="C117" s="35">
        <v>1</v>
      </c>
      <c r="D117" s="35">
        <v>1</v>
      </c>
      <c r="E117" s="36">
        <v>0</v>
      </c>
      <c r="F117" s="36">
        <v>0</v>
      </c>
      <c r="G117" s="44"/>
      <c r="H117" s="44"/>
      <c r="I117" s="107" t="s">
        <v>129</v>
      </c>
      <c r="J117" s="107"/>
      <c r="K117" s="107"/>
      <c r="L117" s="107"/>
      <c r="M117" s="107"/>
      <c r="N117" s="49">
        <f t="shared" si="9"/>
        <v>1051488</v>
      </c>
      <c r="O117" s="125">
        <v>84222</v>
      </c>
      <c r="P117" s="125">
        <v>79685</v>
      </c>
      <c r="Q117" s="125">
        <v>86555</v>
      </c>
      <c r="R117" s="125">
        <v>86596</v>
      </c>
      <c r="S117" s="125">
        <v>90088</v>
      </c>
      <c r="T117" s="125">
        <v>86088</v>
      </c>
      <c r="U117" s="125">
        <v>90134</v>
      </c>
      <c r="V117" s="125">
        <v>89509</v>
      </c>
      <c r="W117" s="125">
        <v>86360</v>
      </c>
      <c r="X117" s="125">
        <v>90615</v>
      </c>
      <c r="Y117" s="125">
        <v>87067</v>
      </c>
      <c r="Z117" s="125">
        <v>94569</v>
      </c>
    </row>
    <row r="118" spans="1:26" ht="15.75" customHeight="1" x14ac:dyDescent="0.3">
      <c r="A118" s="32">
        <v>8</v>
      </c>
      <c r="B118" s="32">
        <v>1</v>
      </c>
      <c r="C118" s="35">
        <v>1</v>
      </c>
      <c r="D118" s="63">
        <v>5</v>
      </c>
      <c r="E118" s="36">
        <v>0</v>
      </c>
      <c r="F118" s="36">
        <v>0</v>
      </c>
      <c r="G118" s="44"/>
      <c r="H118" s="44"/>
      <c r="I118" s="127" t="s">
        <v>130</v>
      </c>
      <c r="J118" s="128"/>
      <c r="K118" s="128"/>
      <c r="L118" s="128"/>
      <c r="M118" s="129"/>
      <c r="N118" s="49">
        <f t="shared" si="9"/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</row>
    <row r="119" spans="1:26" ht="34.5" customHeight="1" x14ac:dyDescent="0.3">
      <c r="A119" s="32">
        <v>8</v>
      </c>
      <c r="B119" s="32">
        <v>1</v>
      </c>
      <c r="C119" s="35">
        <v>1</v>
      </c>
      <c r="D119" s="63">
        <v>5</v>
      </c>
      <c r="E119" s="36">
        <v>0</v>
      </c>
      <c r="F119" s="36">
        <v>1</v>
      </c>
      <c r="G119" s="44"/>
      <c r="H119" s="45"/>
      <c r="I119" s="131" t="s">
        <v>131</v>
      </c>
      <c r="J119" s="131"/>
      <c r="K119" s="131"/>
      <c r="L119" s="131"/>
      <c r="M119" s="132"/>
      <c r="N119" s="49">
        <f t="shared" si="9"/>
        <v>9884301</v>
      </c>
      <c r="O119" s="133">
        <v>657034</v>
      </c>
      <c r="P119" s="133">
        <v>862270</v>
      </c>
      <c r="Q119" s="133">
        <v>742804</v>
      </c>
      <c r="R119" s="133">
        <v>836308</v>
      </c>
      <c r="S119" s="133">
        <v>965998</v>
      </c>
      <c r="T119" s="133">
        <v>1162261</v>
      </c>
      <c r="U119" s="133">
        <v>818599</v>
      </c>
      <c r="V119" s="133">
        <v>866334</v>
      </c>
      <c r="W119" s="133">
        <v>793550</v>
      </c>
      <c r="X119" s="133">
        <v>622292</v>
      </c>
      <c r="Y119" s="133">
        <v>787423</v>
      </c>
      <c r="Z119" s="133">
        <v>769428</v>
      </c>
    </row>
    <row r="120" spans="1:26" ht="15.75" customHeight="1" x14ac:dyDescent="0.3">
      <c r="A120" s="32">
        <v>8</v>
      </c>
      <c r="B120" s="33" t="s">
        <v>25</v>
      </c>
      <c r="C120" s="34" t="s">
        <v>20</v>
      </c>
      <c r="D120" s="35">
        <v>0</v>
      </c>
      <c r="E120" s="36">
        <v>0</v>
      </c>
      <c r="F120" s="36">
        <v>0</v>
      </c>
      <c r="G120" s="96"/>
      <c r="H120" s="56" t="s">
        <v>132</v>
      </c>
      <c r="I120" s="57"/>
      <c r="J120" s="57"/>
      <c r="K120" s="57"/>
      <c r="L120" s="57"/>
      <c r="M120" s="58"/>
      <c r="N120" s="29">
        <f>O120+P120+Q120+R120+S120+T120+U120+V120+W120+X120+Y120+Z120</f>
        <v>69305991</v>
      </c>
      <c r="O120" s="134">
        <f>O121+O122</f>
        <v>6200541</v>
      </c>
      <c r="P120" s="134">
        <f t="shared" ref="P120:Z120" si="14">P121+P122</f>
        <v>6200534</v>
      </c>
      <c r="Q120" s="134">
        <f t="shared" si="14"/>
        <v>6200534</v>
      </c>
      <c r="R120" s="134">
        <f t="shared" si="14"/>
        <v>6200534</v>
      </c>
      <c r="S120" s="134">
        <f t="shared" si="14"/>
        <v>6200534</v>
      </c>
      <c r="T120" s="134">
        <f t="shared" si="14"/>
        <v>6200534</v>
      </c>
      <c r="U120" s="134">
        <f t="shared" si="14"/>
        <v>6200534</v>
      </c>
      <c r="V120" s="134">
        <f t="shared" si="14"/>
        <v>6200534</v>
      </c>
      <c r="W120" s="134">
        <f t="shared" si="14"/>
        <v>6200534</v>
      </c>
      <c r="X120" s="134">
        <f t="shared" si="14"/>
        <v>6200534</v>
      </c>
      <c r="Y120" s="134">
        <f t="shared" si="14"/>
        <v>3650322</v>
      </c>
      <c r="Z120" s="134">
        <f t="shared" si="14"/>
        <v>3650322</v>
      </c>
    </row>
    <row r="121" spans="1:26" ht="30" customHeight="1" x14ac:dyDescent="0.3">
      <c r="A121" s="33" t="s">
        <v>45</v>
      </c>
      <c r="B121" s="32">
        <v>2</v>
      </c>
      <c r="C121" s="35">
        <v>0</v>
      </c>
      <c r="D121" s="35">
        <v>1</v>
      </c>
      <c r="E121" s="36">
        <v>0</v>
      </c>
      <c r="F121" s="36">
        <v>0</v>
      </c>
      <c r="G121" s="44"/>
      <c r="H121" s="44"/>
      <c r="I121" s="112" t="s">
        <v>133</v>
      </c>
      <c r="J121" s="113"/>
      <c r="K121" s="113"/>
      <c r="L121" s="113"/>
      <c r="M121" s="114"/>
      <c r="N121" s="49">
        <f>SUM(O121:Z121)</f>
        <v>25502122</v>
      </c>
      <c r="O121" s="133">
        <v>2550214</v>
      </c>
      <c r="P121" s="133">
        <v>2550212</v>
      </c>
      <c r="Q121" s="133">
        <v>2550212</v>
      </c>
      <c r="R121" s="133">
        <v>2550212</v>
      </c>
      <c r="S121" s="133">
        <v>2550212</v>
      </c>
      <c r="T121" s="133">
        <v>2550212</v>
      </c>
      <c r="U121" s="133">
        <v>2550212</v>
      </c>
      <c r="V121" s="133">
        <v>2550212</v>
      </c>
      <c r="W121" s="133">
        <v>2550212</v>
      </c>
      <c r="X121" s="133">
        <v>2550212</v>
      </c>
      <c r="Y121" s="130"/>
      <c r="Z121" s="130">
        <v>0</v>
      </c>
    </row>
    <row r="122" spans="1:26" ht="42.75" customHeight="1" x14ac:dyDescent="0.3">
      <c r="A122" s="33" t="s">
        <v>45</v>
      </c>
      <c r="B122" s="32">
        <v>2</v>
      </c>
      <c r="C122" s="35">
        <v>0</v>
      </c>
      <c r="D122" s="35">
        <v>2</v>
      </c>
      <c r="E122" s="36">
        <v>0</v>
      </c>
      <c r="F122" s="36">
        <v>0</v>
      </c>
      <c r="G122" s="44"/>
      <c r="H122" s="44"/>
      <c r="I122" s="122" t="s">
        <v>134</v>
      </c>
      <c r="J122" s="123"/>
      <c r="K122" s="123"/>
      <c r="L122" s="123"/>
      <c r="M122" s="124"/>
      <c r="N122" s="49">
        <f t="shared" si="9"/>
        <v>43803869</v>
      </c>
      <c r="O122" s="133">
        <v>3650327</v>
      </c>
      <c r="P122" s="133">
        <v>3650322</v>
      </c>
      <c r="Q122" s="133">
        <v>3650322</v>
      </c>
      <c r="R122" s="133">
        <v>3650322</v>
      </c>
      <c r="S122" s="133">
        <v>3650322</v>
      </c>
      <c r="T122" s="133">
        <v>3650322</v>
      </c>
      <c r="U122" s="133">
        <v>3650322</v>
      </c>
      <c r="V122" s="133">
        <v>3650322</v>
      </c>
      <c r="W122" s="133">
        <v>3650322</v>
      </c>
      <c r="X122" s="133">
        <v>3650322</v>
      </c>
      <c r="Y122" s="135">
        <v>3650322</v>
      </c>
      <c r="Z122" s="135">
        <v>3650322</v>
      </c>
    </row>
    <row r="123" spans="1:26" ht="15.75" customHeight="1" x14ac:dyDescent="0.3">
      <c r="A123" s="33" t="s">
        <v>45</v>
      </c>
      <c r="B123" s="32">
        <v>3</v>
      </c>
      <c r="C123" s="35">
        <v>0</v>
      </c>
      <c r="D123" s="35">
        <v>0</v>
      </c>
      <c r="E123" s="36">
        <v>0</v>
      </c>
      <c r="F123" s="36">
        <v>0</v>
      </c>
      <c r="G123" s="96"/>
      <c r="H123" s="56" t="s">
        <v>135</v>
      </c>
      <c r="I123" s="57"/>
      <c r="J123" s="57"/>
      <c r="K123" s="57"/>
      <c r="L123" s="57"/>
      <c r="M123" s="58"/>
      <c r="N123" s="29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">
      <c r="A124" s="33" t="s">
        <v>45</v>
      </c>
      <c r="B124" s="33" t="s">
        <v>31</v>
      </c>
      <c r="C124" s="34" t="s">
        <v>20</v>
      </c>
      <c r="D124" s="35">
        <v>1</v>
      </c>
      <c r="E124" s="36">
        <v>0</v>
      </c>
      <c r="F124" s="36">
        <v>0</v>
      </c>
      <c r="G124" s="44"/>
      <c r="H124" s="44"/>
      <c r="I124" s="136" t="s">
        <v>136</v>
      </c>
      <c r="J124" s="137"/>
      <c r="K124" s="137"/>
      <c r="L124" s="137"/>
      <c r="M124" s="138"/>
      <c r="N124" s="49">
        <f t="shared" si="9"/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0</v>
      </c>
      <c r="X124" s="79">
        <v>0</v>
      </c>
      <c r="Y124" s="79">
        <v>0</v>
      </c>
      <c r="Z124" s="79">
        <v>0</v>
      </c>
    </row>
    <row r="125" spans="1:26" ht="16.5" customHeight="1" x14ac:dyDescent="0.3">
      <c r="A125" s="33" t="s">
        <v>45</v>
      </c>
      <c r="B125" s="33" t="s">
        <v>31</v>
      </c>
      <c r="C125" s="34" t="s">
        <v>20</v>
      </c>
      <c r="D125" s="35">
        <v>2</v>
      </c>
      <c r="E125" s="36">
        <v>0</v>
      </c>
      <c r="F125" s="36">
        <v>0</v>
      </c>
      <c r="G125" s="44"/>
      <c r="H125" s="44"/>
      <c r="I125" s="136" t="s">
        <v>137</v>
      </c>
      <c r="J125" s="137"/>
      <c r="K125" s="137"/>
      <c r="L125" s="137"/>
      <c r="M125" s="138"/>
      <c r="N125" s="49">
        <f t="shared" si="9"/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0</v>
      </c>
    </row>
    <row r="126" spans="1:26" ht="25.5" customHeight="1" x14ac:dyDescent="0.3">
      <c r="A126" s="32">
        <v>9</v>
      </c>
      <c r="B126" s="33" t="s">
        <v>20</v>
      </c>
      <c r="C126" s="34" t="s">
        <v>20</v>
      </c>
      <c r="D126" s="35">
        <v>0</v>
      </c>
      <c r="E126" s="36">
        <v>0</v>
      </c>
      <c r="F126" s="36">
        <v>0</v>
      </c>
      <c r="G126" s="139" t="s">
        <v>138</v>
      </c>
      <c r="H126" s="139"/>
      <c r="I126" s="118"/>
      <c r="J126" s="118"/>
      <c r="K126" s="118"/>
      <c r="L126" s="118"/>
      <c r="M126" s="118"/>
      <c r="N126" s="49">
        <f t="shared" si="9"/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79">
        <v>0</v>
      </c>
      <c r="Y126" s="79">
        <v>0</v>
      </c>
      <c r="Z126" s="79">
        <v>0</v>
      </c>
    </row>
    <row r="127" spans="1:26" ht="15.75" customHeight="1" x14ac:dyDescent="0.3">
      <c r="A127" s="32">
        <v>0</v>
      </c>
      <c r="B127" s="33" t="s">
        <v>20</v>
      </c>
      <c r="C127" s="34" t="s">
        <v>20</v>
      </c>
      <c r="D127" s="35">
        <v>0</v>
      </c>
      <c r="E127" s="36">
        <v>0</v>
      </c>
      <c r="F127" s="36">
        <v>0</v>
      </c>
      <c r="G127" s="116" t="s">
        <v>139</v>
      </c>
      <c r="H127" s="116"/>
      <c r="I127" s="116"/>
      <c r="J127" s="116"/>
      <c r="K127" s="116"/>
      <c r="L127" s="116"/>
      <c r="M127" s="116"/>
      <c r="N127" s="29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">
      <c r="A128" s="32">
        <v>0</v>
      </c>
      <c r="B128" s="33" t="s">
        <v>22</v>
      </c>
      <c r="C128" s="34" t="s">
        <v>20</v>
      </c>
      <c r="D128" s="140">
        <v>0</v>
      </c>
      <c r="E128" s="36">
        <v>0</v>
      </c>
      <c r="F128" s="36">
        <v>0</v>
      </c>
      <c r="G128" s="96"/>
      <c r="H128" s="56" t="s">
        <v>140</v>
      </c>
      <c r="I128" s="57"/>
      <c r="J128" s="57"/>
      <c r="K128" s="57"/>
      <c r="L128" s="57"/>
      <c r="M128" s="58"/>
      <c r="N128" s="29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" customHeight="1" thickBot="1" x14ac:dyDescent="0.35">
      <c r="A129" s="141">
        <v>0</v>
      </c>
      <c r="B129" s="142" t="s">
        <v>22</v>
      </c>
      <c r="C129" s="143" t="s">
        <v>20</v>
      </c>
      <c r="D129" s="144">
        <v>1</v>
      </c>
      <c r="E129" s="36">
        <v>0</v>
      </c>
      <c r="F129" s="36">
        <v>0</v>
      </c>
      <c r="G129" s="145"/>
      <c r="H129" s="145"/>
      <c r="I129" s="146" t="s">
        <v>140</v>
      </c>
      <c r="J129" s="147"/>
      <c r="K129" s="147"/>
      <c r="L129" s="147"/>
      <c r="M129" s="148"/>
      <c r="N129" s="149">
        <f t="shared" si="9"/>
        <v>0</v>
      </c>
      <c r="O129" s="150">
        <v>0</v>
      </c>
      <c r="P129" s="150">
        <v>0</v>
      </c>
      <c r="Q129" s="150">
        <v>0</v>
      </c>
      <c r="R129" s="150">
        <v>0</v>
      </c>
      <c r="S129" s="150">
        <v>0</v>
      </c>
      <c r="T129" s="150">
        <v>0</v>
      </c>
      <c r="U129" s="150">
        <v>0</v>
      </c>
      <c r="V129" s="150">
        <v>0</v>
      </c>
      <c r="W129" s="150">
        <v>0</v>
      </c>
      <c r="X129" s="150">
        <v>0</v>
      </c>
      <c r="Y129" s="150">
        <v>0</v>
      </c>
      <c r="Z129" s="150">
        <v>0</v>
      </c>
    </row>
    <row r="130" spans="1:26" s="156" customFormat="1" ht="19.5" customHeight="1" thickBot="1" x14ac:dyDescent="0.35">
      <c r="A130" s="151" t="s">
        <v>141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3"/>
      <c r="N130" s="154">
        <f>O130+P130+Q130+R130+S130+T130+U130+V130+W130+X130+Y130+Z130</f>
        <v>216853037.64000002</v>
      </c>
      <c r="O130" s="155">
        <f>O4+O8+O13+O26+O32+O66+O78+O106</f>
        <v>26530965.420000002</v>
      </c>
      <c r="P130" s="155">
        <f t="shared" ref="P130:Z130" si="15">P4+P8+P13+P26+P32+P66+P78+P106</f>
        <v>23317646.640000001</v>
      </c>
      <c r="Q130" s="155">
        <f t="shared" si="15"/>
        <v>18612570.969999999</v>
      </c>
      <c r="R130" s="155">
        <f t="shared" si="15"/>
        <v>17914052.390000001</v>
      </c>
      <c r="S130" s="155">
        <f t="shared" si="15"/>
        <v>18571190.149999999</v>
      </c>
      <c r="T130" s="155">
        <f t="shared" si="15"/>
        <v>18537558.030000001</v>
      </c>
      <c r="U130" s="155">
        <f t="shared" si="15"/>
        <v>16040307.9</v>
      </c>
      <c r="V130" s="155">
        <f t="shared" si="15"/>
        <v>16394408.120000001</v>
      </c>
      <c r="W130" s="155">
        <f t="shared" si="15"/>
        <v>16138285.609999999</v>
      </c>
      <c r="X130" s="155">
        <f t="shared" si="15"/>
        <v>16793259.73</v>
      </c>
      <c r="Y130" s="155">
        <f t="shared" si="15"/>
        <v>13677039.59</v>
      </c>
      <c r="Z130" s="155">
        <f t="shared" si="15"/>
        <v>14325753.09</v>
      </c>
    </row>
    <row r="131" spans="1:26" ht="18.75" customHeight="1" thickBot="1" x14ac:dyDescent="0.35">
      <c r="A131" s="157"/>
      <c r="B131" s="158"/>
      <c r="C131" s="158"/>
      <c r="D131" s="158"/>
      <c r="E131" s="159"/>
      <c r="F131" s="160" t="s">
        <v>142</v>
      </c>
      <c r="G131" s="161"/>
      <c r="H131" s="161"/>
      <c r="I131" s="161"/>
      <c r="J131" s="161"/>
      <c r="K131" s="161"/>
      <c r="L131" s="161"/>
      <c r="M131" s="161"/>
      <c r="N131" s="162"/>
      <c r="O131" s="163"/>
      <c r="P131" s="164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spans="1:26" s="168" customFormat="1" ht="18.75" customHeight="1" x14ac:dyDescent="0.3">
      <c r="A132" s="165"/>
      <c r="B132" s="165"/>
      <c r="C132" s="165"/>
      <c r="D132" s="165"/>
      <c r="E132" s="165"/>
      <c r="F132" s="165"/>
      <c r="G132" s="166"/>
      <c r="H132" s="166"/>
      <c r="I132" s="166"/>
      <c r="J132" s="166"/>
      <c r="K132" s="166"/>
      <c r="L132" s="166"/>
      <c r="M132" s="166"/>
      <c r="N132" s="167">
        <f>N130-N37</f>
        <v>182269107</v>
      </c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spans="1:26" s="168" customFormat="1" x14ac:dyDescent="0.3">
      <c r="A133" s="165"/>
      <c r="B133" s="165"/>
      <c r="C133" s="165"/>
      <c r="D133" s="165"/>
      <c r="E133" s="165"/>
      <c r="F133" s="165"/>
      <c r="G133" s="166"/>
      <c r="H133" s="166"/>
      <c r="I133" s="166"/>
      <c r="J133" s="166"/>
      <c r="K133" s="166"/>
      <c r="L133" s="166"/>
      <c r="M133" s="166"/>
      <c r="N133" s="169"/>
      <c r="O133" s="165"/>
      <c r="P133" s="165"/>
      <c r="Q133" s="165"/>
      <c r="R133" s="165"/>
      <c r="S133" s="165" t="s">
        <v>143</v>
      </c>
      <c r="T133" s="165"/>
      <c r="U133" s="165"/>
      <c r="V133" s="165"/>
      <c r="W133" s="165"/>
      <c r="X133" s="165"/>
      <c r="Y133" s="165"/>
      <c r="Z133" s="165"/>
    </row>
    <row r="134" spans="1:26" s="168" customFormat="1" x14ac:dyDescent="0.3">
      <c r="A134" s="165"/>
      <c r="B134" s="165"/>
      <c r="C134" s="165"/>
      <c r="D134" s="165"/>
      <c r="E134" s="165"/>
      <c r="F134" s="165"/>
      <c r="G134" s="166"/>
      <c r="H134" s="166"/>
      <c r="I134" s="166"/>
      <c r="J134" s="166"/>
      <c r="K134" s="166"/>
      <c r="L134" s="166"/>
      <c r="M134" s="166"/>
      <c r="N134" s="169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spans="1:26" s="168" customFormat="1" x14ac:dyDescent="0.3">
      <c r="A135" s="165"/>
      <c r="B135" s="165"/>
      <c r="C135" s="165"/>
      <c r="D135" s="165"/>
      <c r="E135" s="165"/>
      <c r="F135" s="165"/>
      <c r="G135" s="166"/>
      <c r="H135" s="166"/>
      <c r="I135" s="166"/>
      <c r="J135" s="166"/>
      <c r="K135" s="166"/>
      <c r="L135" s="166"/>
      <c r="M135" s="166"/>
      <c r="N135" s="169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spans="1:26" s="168" customFormat="1" x14ac:dyDescent="0.3">
      <c r="A136" s="165"/>
      <c r="B136" s="165"/>
      <c r="C136" s="165"/>
      <c r="D136" s="165"/>
      <c r="E136" s="165"/>
      <c r="F136" s="165"/>
      <c r="G136" s="166"/>
      <c r="H136" s="166"/>
      <c r="I136" s="166"/>
      <c r="J136" s="166"/>
      <c r="K136" s="166"/>
      <c r="L136" s="166"/>
      <c r="M136" s="166"/>
      <c r="N136" s="169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spans="1:26" s="168" customFormat="1" x14ac:dyDescent="0.3">
      <c r="A137" s="165"/>
      <c r="B137" s="165"/>
      <c r="C137" s="165"/>
      <c r="D137" s="165"/>
      <c r="E137" s="165"/>
      <c r="F137" s="165"/>
      <c r="G137" s="166"/>
      <c r="H137" s="166"/>
      <c r="I137" s="166"/>
      <c r="J137" s="166"/>
      <c r="K137" s="166"/>
      <c r="L137" s="166"/>
      <c r="M137" s="166"/>
      <c r="N137" s="169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s="168" customFormat="1" x14ac:dyDescent="0.3">
      <c r="A138" s="165"/>
      <c r="B138" s="165"/>
      <c r="C138" s="165"/>
      <c r="D138" s="165"/>
      <c r="E138" s="165"/>
      <c r="F138" s="165"/>
      <c r="G138" s="166"/>
      <c r="H138" s="166"/>
      <c r="I138" s="166"/>
      <c r="J138" s="166"/>
      <c r="K138" s="166"/>
      <c r="L138" s="166"/>
      <c r="M138" s="166"/>
      <c r="N138" s="169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spans="1:26" s="168" customFormat="1" ht="18.75" customHeight="1" x14ac:dyDescent="0.3">
      <c r="A139" s="165"/>
      <c r="B139" s="165"/>
      <c r="C139" s="165"/>
      <c r="D139" s="165"/>
      <c r="E139" s="165"/>
      <c r="F139" s="165"/>
      <c r="G139" s="166"/>
      <c r="H139" s="166"/>
      <c r="I139" s="166"/>
      <c r="J139" s="166"/>
      <c r="K139" s="166"/>
      <c r="L139" s="166"/>
      <c r="M139" s="166"/>
      <c r="N139" s="169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spans="1:26" s="168" customFormat="1" x14ac:dyDescent="0.3">
      <c r="A140" s="165"/>
      <c r="B140" s="165"/>
      <c r="C140" s="165"/>
      <c r="D140" s="165"/>
      <c r="E140" s="165"/>
      <c r="F140" s="165"/>
      <c r="G140" s="166"/>
      <c r="H140" s="166"/>
      <c r="I140" s="166"/>
      <c r="J140" s="166"/>
      <c r="K140" s="166"/>
      <c r="L140" s="166"/>
      <c r="M140" s="166"/>
      <c r="N140" s="169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spans="1:26" s="168" customFormat="1" ht="18.75" customHeight="1" x14ac:dyDescent="0.3">
      <c r="A141" s="165"/>
      <c r="B141" s="165"/>
      <c r="C141" s="165"/>
      <c r="D141" s="165"/>
      <c r="E141" s="165"/>
      <c r="F141" s="165"/>
      <c r="G141" s="166"/>
      <c r="H141" s="166"/>
      <c r="I141" s="166"/>
      <c r="J141" s="166"/>
      <c r="K141" s="166"/>
      <c r="L141" s="166"/>
      <c r="M141" s="166"/>
      <c r="N141" s="169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spans="1:26" s="168" customFormat="1" x14ac:dyDescent="0.3">
      <c r="A142" s="165"/>
      <c r="B142" s="165"/>
      <c r="C142" s="165"/>
      <c r="D142" s="165"/>
      <c r="E142" s="165"/>
      <c r="F142" s="165"/>
      <c r="G142" s="166"/>
      <c r="H142" s="166"/>
      <c r="I142" s="166"/>
      <c r="J142" s="166"/>
      <c r="K142" s="166"/>
      <c r="L142" s="166"/>
      <c r="M142" s="166"/>
      <c r="N142" s="169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spans="1:26" s="168" customFormat="1" x14ac:dyDescent="0.3">
      <c r="A143" s="165"/>
      <c r="B143" s="165"/>
      <c r="C143" s="165"/>
      <c r="D143" s="165"/>
      <c r="E143" s="165"/>
      <c r="F143" s="165"/>
      <c r="G143" s="166"/>
      <c r="H143" s="166"/>
      <c r="I143" s="166"/>
      <c r="J143" s="166"/>
      <c r="K143" s="166"/>
      <c r="L143" s="166"/>
      <c r="M143" s="166"/>
      <c r="N143" s="169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spans="1:26" s="168" customFormat="1" x14ac:dyDescent="0.3">
      <c r="A144" s="165"/>
      <c r="B144" s="165"/>
      <c r="C144" s="165"/>
      <c r="D144" s="165"/>
      <c r="E144" s="165"/>
      <c r="F144" s="165"/>
      <c r="G144" s="166"/>
      <c r="H144" s="166"/>
      <c r="I144" s="166"/>
      <c r="J144" s="166"/>
      <c r="K144" s="166"/>
      <c r="L144" s="166"/>
      <c r="M144" s="166"/>
      <c r="N144" s="169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spans="1:26" s="168" customFormat="1" x14ac:dyDescent="0.3">
      <c r="A145" s="165"/>
      <c r="B145" s="165"/>
      <c r="C145" s="165"/>
      <c r="D145" s="165"/>
      <c r="E145" s="165"/>
      <c r="F145" s="165"/>
      <c r="G145" s="166"/>
      <c r="H145" s="166"/>
      <c r="I145" s="166"/>
      <c r="J145" s="166"/>
      <c r="K145" s="166"/>
      <c r="L145" s="166"/>
      <c r="M145" s="166"/>
      <c r="N145" s="169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spans="1:26" s="168" customFormat="1" ht="18.75" customHeight="1" x14ac:dyDescent="0.3">
      <c r="A146" s="165"/>
      <c r="B146" s="165"/>
      <c r="C146" s="165"/>
      <c r="D146" s="165"/>
      <c r="E146" s="165"/>
      <c r="F146" s="165"/>
      <c r="G146" s="166"/>
      <c r="H146" s="166"/>
      <c r="I146" s="166"/>
      <c r="J146" s="166"/>
      <c r="K146" s="166"/>
      <c r="L146" s="166"/>
      <c r="M146" s="166"/>
      <c r="N146" s="169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s="168" customFormat="1" x14ac:dyDescent="0.3">
      <c r="A147" s="165"/>
      <c r="B147" s="165"/>
      <c r="C147" s="165"/>
      <c r="D147" s="165"/>
      <c r="E147" s="165"/>
      <c r="F147" s="165"/>
      <c r="G147" s="166"/>
      <c r="H147" s="166"/>
      <c r="I147" s="166"/>
      <c r="J147" s="166"/>
      <c r="K147" s="166"/>
      <c r="L147" s="166"/>
      <c r="M147" s="166"/>
      <c r="N147" s="169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spans="1:26" s="168" customFormat="1" ht="18.75" customHeight="1" x14ac:dyDescent="0.3">
      <c r="A148" s="165"/>
      <c r="B148" s="165"/>
      <c r="C148" s="165"/>
      <c r="D148" s="165"/>
      <c r="E148" s="165"/>
      <c r="F148" s="165"/>
      <c r="G148" s="166"/>
      <c r="H148" s="166"/>
      <c r="I148" s="166"/>
      <c r="J148" s="166"/>
      <c r="K148" s="166"/>
      <c r="L148" s="166"/>
      <c r="M148" s="166"/>
      <c r="N148" s="169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spans="1:26" s="168" customFormat="1" x14ac:dyDescent="0.3">
      <c r="A149" s="165"/>
      <c r="B149" s="165"/>
      <c r="C149" s="165"/>
      <c r="D149" s="165"/>
      <c r="E149" s="165"/>
      <c r="F149" s="165"/>
      <c r="G149" s="166"/>
      <c r="H149" s="166"/>
      <c r="I149" s="166"/>
      <c r="J149" s="166"/>
      <c r="K149" s="166"/>
      <c r="L149" s="166"/>
      <c r="M149" s="166"/>
      <c r="N149" s="16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spans="1:26" s="168" customFormat="1" ht="18.75" customHeight="1" x14ac:dyDescent="0.3">
      <c r="A150" s="165"/>
      <c r="B150" s="165"/>
      <c r="C150" s="165"/>
      <c r="D150" s="165"/>
      <c r="E150" s="165"/>
      <c r="F150" s="165"/>
      <c r="G150" s="166"/>
      <c r="H150" s="166"/>
      <c r="I150" s="166"/>
      <c r="J150" s="166"/>
      <c r="K150" s="166"/>
      <c r="L150" s="166"/>
      <c r="M150" s="166"/>
      <c r="N150" s="169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spans="1:26" s="168" customFormat="1" x14ac:dyDescent="0.3">
      <c r="A151" s="165"/>
      <c r="B151" s="165"/>
      <c r="C151" s="165"/>
      <c r="D151" s="165"/>
      <c r="E151" s="165"/>
      <c r="F151" s="165"/>
      <c r="G151" s="166"/>
      <c r="H151" s="166"/>
      <c r="I151" s="166"/>
      <c r="J151" s="166"/>
      <c r="K151" s="166"/>
      <c r="L151" s="166"/>
      <c r="M151" s="166"/>
      <c r="N151" s="169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spans="1:26" s="168" customFormat="1" ht="18.75" customHeight="1" x14ac:dyDescent="0.3">
      <c r="A152" s="165"/>
      <c r="B152" s="165"/>
      <c r="C152" s="165"/>
      <c r="D152" s="165"/>
      <c r="E152" s="165"/>
      <c r="F152" s="165"/>
      <c r="G152" s="166"/>
      <c r="H152" s="166"/>
      <c r="I152" s="166"/>
      <c r="J152" s="166"/>
      <c r="K152" s="166"/>
      <c r="L152" s="166"/>
      <c r="M152" s="166"/>
      <c r="N152" s="169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spans="1:26" s="168" customFormat="1" x14ac:dyDescent="0.3">
      <c r="A153" s="165"/>
      <c r="B153" s="165"/>
      <c r="C153" s="165"/>
      <c r="D153" s="165"/>
      <c r="E153" s="165"/>
      <c r="F153" s="165"/>
      <c r="G153" s="166"/>
      <c r="H153" s="166"/>
      <c r="I153" s="166"/>
      <c r="J153" s="166"/>
      <c r="K153" s="166"/>
      <c r="L153" s="166"/>
      <c r="M153" s="166"/>
      <c r="N153" s="169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spans="1:26" s="168" customFormat="1" ht="18.75" customHeight="1" x14ac:dyDescent="0.3">
      <c r="A154" s="165"/>
      <c r="B154" s="165"/>
      <c r="C154" s="165"/>
      <c r="D154" s="165"/>
      <c r="E154" s="165"/>
      <c r="F154" s="165"/>
      <c r="G154" s="166"/>
      <c r="H154" s="166"/>
      <c r="I154" s="166"/>
      <c r="J154" s="166"/>
      <c r="K154" s="166"/>
      <c r="L154" s="166"/>
      <c r="M154" s="166"/>
      <c r="N154" s="169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spans="1:26" s="168" customFormat="1" x14ac:dyDescent="0.3">
      <c r="A155" s="165"/>
      <c r="B155" s="165"/>
      <c r="C155" s="165"/>
      <c r="D155" s="165"/>
      <c r="E155" s="165"/>
      <c r="F155" s="165"/>
      <c r="G155" s="166"/>
      <c r="H155" s="166"/>
      <c r="I155" s="166"/>
      <c r="J155" s="166"/>
      <c r="K155" s="166"/>
      <c r="L155" s="166"/>
      <c r="M155" s="166"/>
      <c r="N155" s="169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spans="1:26" s="168" customFormat="1" x14ac:dyDescent="0.3">
      <c r="A156" s="165"/>
      <c r="B156" s="165"/>
      <c r="C156" s="165"/>
      <c r="D156" s="165"/>
      <c r="E156" s="165"/>
      <c r="F156" s="165"/>
      <c r="G156" s="166"/>
      <c r="H156" s="166"/>
      <c r="I156" s="166"/>
      <c r="J156" s="166"/>
      <c r="K156" s="166"/>
      <c r="L156" s="166"/>
      <c r="M156" s="166"/>
      <c r="N156" s="169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spans="1:26" s="168" customFormat="1" x14ac:dyDescent="0.3">
      <c r="A157" s="165"/>
      <c r="B157" s="165"/>
      <c r="C157" s="165"/>
      <c r="D157" s="165"/>
      <c r="E157" s="165"/>
      <c r="F157" s="165"/>
      <c r="G157" s="166"/>
      <c r="H157" s="166"/>
      <c r="I157" s="166"/>
      <c r="J157" s="166"/>
      <c r="K157" s="166"/>
      <c r="L157" s="166"/>
      <c r="M157" s="166"/>
      <c r="N157" s="169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spans="1:26" s="168" customFormat="1" ht="18.75" customHeight="1" x14ac:dyDescent="0.3">
      <c r="A158" s="165"/>
      <c r="B158" s="165"/>
      <c r="C158" s="165"/>
      <c r="D158" s="165"/>
      <c r="E158" s="165"/>
      <c r="F158" s="165"/>
      <c r="G158" s="166"/>
      <c r="H158" s="166"/>
      <c r="I158" s="166"/>
      <c r="J158" s="166"/>
      <c r="K158" s="166"/>
      <c r="L158" s="166"/>
      <c r="M158" s="166"/>
      <c r="N158" s="169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s="168" customFormat="1" ht="18.75" customHeight="1" x14ac:dyDescent="0.3">
      <c r="A159" s="165"/>
      <c r="B159" s="165"/>
      <c r="C159" s="165"/>
      <c r="D159" s="165"/>
      <c r="E159" s="165"/>
      <c r="F159" s="165"/>
      <c r="G159" s="166"/>
      <c r="H159" s="166"/>
      <c r="I159" s="166"/>
      <c r="J159" s="166"/>
      <c r="K159" s="166"/>
      <c r="L159" s="166"/>
      <c r="M159" s="166"/>
      <c r="N159" s="16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s="168" customFormat="1" ht="18.75" customHeight="1" x14ac:dyDescent="0.3">
      <c r="A160" s="165"/>
      <c r="B160" s="165"/>
      <c r="C160" s="165"/>
      <c r="D160" s="165"/>
      <c r="E160" s="165"/>
      <c r="F160" s="165"/>
      <c r="G160" s="166"/>
      <c r="H160" s="166"/>
      <c r="I160" s="166"/>
      <c r="J160" s="166"/>
      <c r="K160" s="166"/>
      <c r="L160" s="166"/>
      <c r="M160" s="166"/>
      <c r="N160" s="169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s="168" customFormat="1" x14ac:dyDescent="0.3">
      <c r="A161" s="165"/>
      <c r="B161" s="165"/>
      <c r="C161" s="165"/>
      <c r="D161" s="165"/>
      <c r="E161" s="165"/>
      <c r="F161" s="165"/>
      <c r="G161" s="166"/>
      <c r="H161" s="166"/>
      <c r="I161" s="166"/>
      <c r="J161" s="166"/>
      <c r="K161" s="166"/>
      <c r="L161" s="166"/>
      <c r="M161" s="166"/>
      <c r="N161" s="169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s="168" customFormat="1" x14ac:dyDescent="0.3">
      <c r="A162" s="165"/>
      <c r="B162" s="165"/>
      <c r="C162" s="165"/>
      <c r="D162" s="165"/>
      <c r="E162" s="165"/>
      <c r="F162" s="165"/>
      <c r="G162" s="166"/>
      <c r="H162" s="166"/>
      <c r="I162" s="166"/>
      <c r="J162" s="166"/>
      <c r="K162" s="166"/>
      <c r="L162" s="166"/>
      <c r="M162" s="166"/>
      <c r="N162" s="169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s="168" customFormat="1" ht="18.75" customHeight="1" x14ac:dyDescent="0.3">
      <c r="A163" s="165"/>
      <c r="B163" s="165"/>
      <c r="C163" s="165"/>
      <c r="D163" s="165"/>
      <c r="E163" s="165"/>
      <c r="F163" s="165"/>
      <c r="G163" s="166"/>
      <c r="H163" s="166"/>
      <c r="I163" s="166"/>
      <c r="J163" s="166"/>
      <c r="K163" s="166"/>
      <c r="L163" s="166"/>
      <c r="M163" s="166"/>
      <c r="N163" s="169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s="168" customFormat="1" ht="18.75" customHeight="1" x14ac:dyDescent="0.3">
      <c r="A164" s="165"/>
      <c r="B164" s="165"/>
      <c r="C164" s="165"/>
      <c r="D164" s="165"/>
      <c r="E164" s="165"/>
      <c r="F164" s="165"/>
      <c r="G164" s="166"/>
      <c r="H164" s="166"/>
      <c r="I164" s="166"/>
      <c r="J164" s="166"/>
      <c r="K164" s="166"/>
      <c r="L164" s="166"/>
      <c r="M164" s="166"/>
      <c r="N164" s="169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spans="1:26" s="168" customFormat="1" ht="18.75" customHeight="1" x14ac:dyDescent="0.3">
      <c r="A165" s="165"/>
      <c r="B165" s="165"/>
      <c r="C165" s="165"/>
      <c r="D165" s="165"/>
      <c r="E165" s="165"/>
      <c r="F165" s="165"/>
      <c r="G165" s="166"/>
      <c r="H165" s="166"/>
      <c r="I165" s="166"/>
      <c r="J165" s="166"/>
      <c r="K165" s="166"/>
      <c r="L165" s="166"/>
      <c r="M165" s="166"/>
      <c r="N165" s="169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spans="1:26" s="168" customFormat="1" ht="18.75" customHeight="1" x14ac:dyDescent="0.3">
      <c r="A166" s="165"/>
      <c r="B166" s="165"/>
      <c r="C166" s="165"/>
      <c r="D166" s="165"/>
      <c r="E166" s="165"/>
      <c r="F166" s="165"/>
      <c r="G166" s="166"/>
      <c r="H166" s="166"/>
      <c r="I166" s="166"/>
      <c r="J166" s="166"/>
      <c r="K166" s="166"/>
      <c r="L166" s="166"/>
      <c r="M166" s="166"/>
      <c r="N166" s="169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spans="1:26" s="168" customFormat="1" x14ac:dyDescent="0.3">
      <c r="A167" s="165"/>
      <c r="B167" s="165"/>
      <c r="C167" s="165"/>
      <c r="D167" s="165"/>
      <c r="E167" s="165"/>
      <c r="F167" s="165"/>
      <c r="G167" s="166"/>
      <c r="H167" s="166"/>
      <c r="I167" s="166"/>
      <c r="J167" s="166"/>
      <c r="K167" s="166"/>
      <c r="L167" s="166"/>
      <c r="M167" s="166"/>
      <c r="N167" s="169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spans="1:26" s="168" customFormat="1" x14ac:dyDescent="0.3">
      <c r="A168" s="165"/>
      <c r="B168" s="165"/>
      <c r="C168" s="165"/>
      <c r="D168" s="165"/>
      <c r="E168" s="165"/>
      <c r="F168" s="165"/>
      <c r="G168" s="166"/>
      <c r="H168" s="166"/>
      <c r="I168" s="166"/>
      <c r="J168" s="166"/>
      <c r="K168" s="166"/>
      <c r="L168" s="166"/>
      <c r="M168" s="166"/>
      <c r="N168" s="169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spans="1:26" s="168" customFormat="1" x14ac:dyDescent="0.3">
      <c r="A169" s="165"/>
      <c r="B169" s="165"/>
      <c r="C169" s="165"/>
      <c r="D169" s="165"/>
      <c r="E169" s="165"/>
      <c r="F169" s="165"/>
      <c r="G169" s="166"/>
      <c r="H169" s="166"/>
      <c r="I169" s="166"/>
      <c r="J169" s="166"/>
      <c r="K169" s="166"/>
      <c r="L169" s="166"/>
      <c r="M169" s="166"/>
      <c r="N169" s="169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spans="1:26" s="168" customFormat="1" x14ac:dyDescent="0.3">
      <c r="A170" s="165"/>
      <c r="B170" s="165"/>
      <c r="C170" s="165"/>
      <c r="D170" s="165"/>
      <c r="E170" s="165"/>
      <c r="F170" s="165"/>
      <c r="G170" s="166"/>
      <c r="H170" s="166"/>
      <c r="I170" s="166"/>
      <c r="J170" s="166"/>
      <c r="K170" s="166"/>
      <c r="L170" s="166"/>
      <c r="M170" s="166"/>
      <c r="N170" s="169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spans="1:26" s="168" customFormat="1" ht="18.75" customHeight="1" x14ac:dyDescent="0.3">
      <c r="A171" s="165"/>
      <c r="B171" s="165"/>
      <c r="C171" s="165"/>
      <c r="D171" s="165"/>
      <c r="E171" s="165"/>
      <c r="F171" s="165"/>
      <c r="G171" s="166"/>
      <c r="H171" s="166"/>
      <c r="I171" s="166"/>
      <c r="J171" s="166"/>
      <c r="K171" s="166"/>
      <c r="L171" s="166"/>
      <c r="M171" s="166"/>
      <c r="N171" s="169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spans="1:26" s="168" customFormat="1" ht="18.75" customHeight="1" x14ac:dyDescent="0.3">
      <c r="A172" s="165"/>
      <c r="B172" s="165"/>
      <c r="C172" s="165"/>
      <c r="D172" s="165"/>
      <c r="E172" s="165"/>
      <c r="F172" s="165"/>
      <c r="G172" s="166"/>
      <c r="H172" s="166"/>
      <c r="I172" s="166"/>
      <c r="J172" s="166"/>
      <c r="K172" s="166"/>
      <c r="L172" s="166"/>
      <c r="M172" s="166"/>
      <c r="N172" s="169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spans="1:26" s="168" customFormat="1" x14ac:dyDescent="0.3">
      <c r="A173" s="165"/>
      <c r="B173" s="165"/>
      <c r="C173" s="165"/>
      <c r="D173" s="165"/>
      <c r="E173" s="165"/>
      <c r="F173" s="165"/>
      <c r="G173" s="166"/>
      <c r="H173" s="166"/>
      <c r="I173" s="166"/>
      <c r="J173" s="166"/>
      <c r="K173" s="166"/>
      <c r="L173" s="166"/>
      <c r="M173" s="166"/>
      <c r="N173" s="169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spans="1:26" s="168" customFormat="1" x14ac:dyDescent="0.3">
      <c r="A174" s="165"/>
      <c r="B174" s="165"/>
      <c r="C174" s="165"/>
      <c r="D174" s="165"/>
      <c r="E174" s="165"/>
      <c r="F174" s="165"/>
      <c r="G174" s="166"/>
      <c r="H174" s="166"/>
      <c r="I174" s="166"/>
      <c r="J174" s="166"/>
      <c r="K174" s="166"/>
      <c r="L174" s="166"/>
      <c r="M174" s="166"/>
      <c r="N174" s="169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spans="1:26" s="168" customFormat="1" x14ac:dyDescent="0.3">
      <c r="A175" s="165"/>
      <c r="B175" s="165"/>
      <c r="C175" s="165"/>
      <c r="D175" s="165"/>
      <c r="E175" s="165"/>
      <c r="F175" s="165"/>
      <c r="G175" s="166"/>
      <c r="H175" s="166"/>
      <c r="I175" s="166"/>
      <c r="J175" s="166"/>
      <c r="K175" s="166"/>
      <c r="L175" s="166"/>
      <c r="M175" s="166"/>
      <c r="N175" s="169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6" s="168" customFormat="1" x14ac:dyDescent="0.3">
      <c r="A176" s="165"/>
      <c r="B176" s="165"/>
      <c r="C176" s="165"/>
      <c r="D176" s="165"/>
      <c r="E176" s="165"/>
      <c r="F176" s="165"/>
      <c r="G176" s="166"/>
      <c r="H176" s="166"/>
      <c r="I176" s="166"/>
      <c r="J176" s="166"/>
      <c r="K176" s="166"/>
      <c r="L176" s="166"/>
      <c r="M176" s="166"/>
      <c r="N176" s="169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spans="1:26" s="168" customFormat="1" x14ac:dyDescent="0.3">
      <c r="A177" s="165"/>
      <c r="B177" s="165"/>
      <c r="C177" s="165"/>
      <c r="D177" s="165"/>
      <c r="E177" s="165"/>
      <c r="F177" s="165"/>
      <c r="G177" s="166"/>
      <c r="H177" s="166"/>
      <c r="I177" s="166"/>
      <c r="J177" s="166"/>
      <c r="K177" s="166"/>
      <c r="L177" s="166"/>
      <c r="M177" s="166"/>
      <c r="N177" s="169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spans="1:26" s="168" customFormat="1" x14ac:dyDescent="0.3">
      <c r="A178" s="165"/>
      <c r="B178" s="165"/>
      <c r="C178" s="165"/>
      <c r="D178" s="165"/>
      <c r="E178" s="165"/>
      <c r="F178" s="165"/>
      <c r="G178" s="166"/>
      <c r="H178" s="166"/>
      <c r="I178" s="166"/>
      <c r="J178" s="166"/>
      <c r="K178" s="166"/>
      <c r="L178" s="166"/>
      <c r="M178" s="166"/>
      <c r="N178" s="169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spans="1:26" s="168" customFormat="1" x14ac:dyDescent="0.3">
      <c r="A179" s="165"/>
      <c r="B179" s="165"/>
      <c r="C179" s="165"/>
      <c r="D179" s="165"/>
      <c r="E179" s="165"/>
      <c r="F179" s="165"/>
      <c r="G179" s="166"/>
      <c r="H179" s="166"/>
      <c r="I179" s="166"/>
      <c r="J179" s="166"/>
      <c r="K179" s="166"/>
      <c r="L179" s="166"/>
      <c r="M179" s="166"/>
      <c r="N179" s="169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spans="1:26" s="168" customFormat="1" x14ac:dyDescent="0.3">
      <c r="A180" s="165"/>
      <c r="B180" s="165"/>
      <c r="C180" s="165"/>
      <c r="D180" s="165"/>
      <c r="E180" s="165"/>
      <c r="F180" s="165"/>
      <c r="G180" s="166"/>
      <c r="H180" s="166"/>
      <c r="I180" s="166"/>
      <c r="J180" s="166"/>
      <c r="K180" s="166"/>
      <c r="L180" s="166"/>
      <c r="M180" s="166"/>
      <c r="N180" s="169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spans="1:26" s="168" customFormat="1" x14ac:dyDescent="0.3">
      <c r="A181" s="165"/>
      <c r="B181" s="165"/>
      <c r="C181" s="165"/>
      <c r="D181" s="165"/>
      <c r="E181" s="165"/>
      <c r="F181" s="165"/>
      <c r="G181" s="166"/>
      <c r="H181" s="166"/>
      <c r="I181" s="166"/>
      <c r="J181" s="166"/>
      <c r="K181" s="166"/>
      <c r="L181" s="166"/>
      <c r="M181" s="166"/>
      <c r="N181" s="169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spans="1:26" s="168" customFormat="1" x14ac:dyDescent="0.3">
      <c r="A182" s="165"/>
      <c r="B182" s="165"/>
      <c r="C182" s="165"/>
      <c r="D182" s="165"/>
      <c r="E182" s="165"/>
      <c r="F182" s="165"/>
      <c r="G182" s="166"/>
      <c r="H182" s="166"/>
      <c r="I182" s="166"/>
      <c r="J182" s="166"/>
      <c r="K182" s="166"/>
      <c r="L182" s="166"/>
      <c r="M182" s="166"/>
      <c r="N182" s="169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spans="1:26" s="168" customFormat="1" x14ac:dyDescent="0.3">
      <c r="A183" s="165"/>
      <c r="B183" s="165"/>
      <c r="C183" s="165"/>
      <c r="D183" s="165"/>
      <c r="E183" s="165"/>
      <c r="F183" s="165"/>
      <c r="G183" s="166"/>
      <c r="H183" s="166"/>
      <c r="I183" s="166"/>
      <c r="J183" s="166"/>
      <c r="K183" s="166"/>
      <c r="L183" s="166"/>
      <c r="M183" s="166"/>
      <c r="N183" s="169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spans="1:26" s="168" customFormat="1" x14ac:dyDescent="0.3">
      <c r="A184" s="165"/>
      <c r="B184" s="165"/>
      <c r="C184" s="165"/>
      <c r="D184" s="165"/>
      <c r="E184" s="165"/>
      <c r="F184" s="165"/>
      <c r="G184" s="166"/>
      <c r="H184" s="166"/>
      <c r="I184" s="166"/>
      <c r="J184" s="166"/>
      <c r="K184" s="166"/>
      <c r="L184" s="166"/>
      <c r="M184" s="166"/>
      <c r="N184" s="169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spans="1:26" s="168" customFormat="1" x14ac:dyDescent="0.3">
      <c r="A185" s="165"/>
      <c r="B185" s="165"/>
      <c r="C185" s="165"/>
      <c r="D185" s="165"/>
      <c r="E185" s="165"/>
      <c r="F185" s="165"/>
      <c r="G185" s="166"/>
      <c r="H185" s="166"/>
      <c r="I185" s="166"/>
      <c r="J185" s="166"/>
      <c r="K185" s="166"/>
      <c r="L185" s="166"/>
      <c r="M185" s="166"/>
      <c r="N185" s="169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spans="1:26" s="168" customFormat="1" x14ac:dyDescent="0.3">
      <c r="A186" s="165"/>
      <c r="B186" s="165"/>
      <c r="C186" s="165"/>
      <c r="D186" s="165"/>
      <c r="E186" s="165"/>
      <c r="F186" s="165"/>
      <c r="G186" s="166"/>
      <c r="H186" s="166"/>
      <c r="I186" s="166"/>
      <c r="J186" s="166"/>
      <c r="K186" s="166"/>
      <c r="L186" s="166"/>
      <c r="M186" s="166"/>
      <c r="N186" s="169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spans="1:26" s="168" customFormat="1" x14ac:dyDescent="0.3">
      <c r="A187" s="165"/>
      <c r="B187" s="165"/>
      <c r="C187" s="165"/>
      <c r="D187" s="165"/>
      <c r="E187" s="165"/>
      <c r="F187" s="165"/>
      <c r="G187" s="166"/>
      <c r="H187" s="166"/>
      <c r="I187" s="166"/>
      <c r="J187" s="166"/>
      <c r="K187" s="166"/>
      <c r="L187" s="166"/>
      <c r="M187" s="166"/>
      <c r="N187" s="169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spans="1:26" s="168" customFormat="1" x14ac:dyDescent="0.3">
      <c r="A188" s="165"/>
      <c r="B188" s="165"/>
      <c r="C188" s="165"/>
      <c r="D188" s="165"/>
      <c r="E188" s="165"/>
      <c r="F188" s="165"/>
      <c r="G188" s="166"/>
      <c r="H188" s="166"/>
      <c r="I188" s="166"/>
      <c r="J188" s="166"/>
      <c r="K188" s="166"/>
      <c r="L188" s="166"/>
      <c r="M188" s="166"/>
      <c r="N188" s="169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spans="1:26" s="168" customFormat="1" x14ac:dyDescent="0.3">
      <c r="A189" s="165"/>
      <c r="B189" s="165"/>
      <c r="C189" s="165"/>
      <c r="D189" s="165"/>
      <c r="E189" s="165"/>
      <c r="F189" s="165"/>
      <c r="G189" s="166"/>
      <c r="H189" s="166"/>
      <c r="I189" s="166"/>
      <c r="J189" s="166"/>
      <c r="K189" s="166"/>
      <c r="L189" s="166"/>
      <c r="M189" s="166"/>
      <c r="N189" s="169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spans="1:26" s="168" customFormat="1" x14ac:dyDescent="0.3">
      <c r="A190" s="165"/>
      <c r="B190" s="165"/>
      <c r="C190" s="165"/>
      <c r="D190" s="165"/>
      <c r="E190" s="165"/>
      <c r="F190" s="165"/>
      <c r="G190" s="166"/>
      <c r="H190" s="166"/>
      <c r="I190" s="166"/>
      <c r="J190" s="166"/>
      <c r="K190" s="166"/>
      <c r="L190" s="166"/>
      <c r="M190" s="166"/>
      <c r="N190" s="169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spans="1:26" s="168" customFormat="1" ht="18.75" customHeight="1" x14ac:dyDescent="0.3">
      <c r="A191" s="165"/>
      <c r="B191" s="165"/>
      <c r="C191" s="165"/>
      <c r="D191" s="165"/>
      <c r="E191" s="165"/>
      <c r="F191" s="165"/>
      <c r="G191" s="166"/>
      <c r="H191" s="166"/>
      <c r="I191" s="166"/>
      <c r="J191" s="166"/>
      <c r="K191" s="166"/>
      <c r="L191" s="166"/>
      <c r="M191" s="166"/>
      <c r="N191" s="169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spans="1:26" s="168" customFormat="1" ht="18.75" customHeight="1" x14ac:dyDescent="0.3">
      <c r="A192" s="165"/>
      <c r="B192" s="165"/>
      <c r="C192" s="165"/>
      <c r="D192" s="165"/>
      <c r="E192" s="165"/>
      <c r="F192" s="165"/>
      <c r="G192" s="166"/>
      <c r="H192" s="166"/>
      <c r="I192" s="166"/>
      <c r="J192" s="166"/>
      <c r="K192" s="166"/>
      <c r="L192" s="166"/>
      <c r="M192" s="166"/>
      <c r="N192" s="169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spans="1:26" s="168" customFormat="1" x14ac:dyDescent="0.3">
      <c r="A193" s="165"/>
      <c r="B193" s="165"/>
      <c r="C193" s="165"/>
      <c r="D193" s="165"/>
      <c r="E193" s="165"/>
      <c r="F193" s="165"/>
      <c r="G193" s="166"/>
      <c r="H193" s="166"/>
      <c r="I193" s="166"/>
      <c r="J193" s="166"/>
      <c r="K193" s="166"/>
      <c r="L193" s="166"/>
      <c r="M193" s="166"/>
      <c r="N193" s="169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spans="1:26" s="168" customFormat="1" x14ac:dyDescent="0.3">
      <c r="A194" s="165"/>
      <c r="B194" s="165"/>
      <c r="C194" s="165"/>
      <c r="D194" s="165"/>
      <c r="E194" s="165"/>
      <c r="F194" s="165"/>
      <c r="G194" s="166"/>
      <c r="H194" s="166"/>
      <c r="I194" s="166"/>
      <c r="J194" s="166"/>
      <c r="K194" s="166"/>
      <c r="L194" s="166"/>
      <c r="M194" s="166"/>
      <c r="N194" s="169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spans="1:26" s="168" customFormat="1" x14ac:dyDescent="0.3">
      <c r="A195" s="165"/>
      <c r="B195" s="165"/>
      <c r="C195" s="165"/>
      <c r="D195" s="165"/>
      <c r="E195" s="165"/>
      <c r="F195" s="165"/>
      <c r="G195" s="166"/>
      <c r="H195" s="166"/>
      <c r="I195" s="166"/>
      <c r="J195" s="166"/>
      <c r="K195" s="166"/>
      <c r="L195" s="166"/>
      <c r="M195" s="166"/>
      <c r="N195" s="169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spans="1:26" s="168" customFormat="1" x14ac:dyDescent="0.3">
      <c r="A196" s="165"/>
      <c r="B196" s="165"/>
      <c r="C196" s="165"/>
      <c r="D196" s="165"/>
      <c r="E196" s="165"/>
      <c r="F196" s="165"/>
      <c r="G196" s="166"/>
      <c r="H196" s="166"/>
      <c r="I196" s="166"/>
      <c r="J196" s="166"/>
      <c r="K196" s="166"/>
      <c r="L196" s="166"/>
      <c r="M196" s="166"/>
      <c r="N196" s="169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spans="1:26" s="168" customFormat="1" x14ac:dyDescent="0.3">
      <c r="A197" s="165"/>
      <c r="B197" s="165"/>
      <c r="C197" s="165"/>
      <c r="D197" s="165"/>
      <c r="E197" s="165"/>
      <c r="F197" s="165"/>
      <c r="G197" s="166"/>
      <c r="H197" s="166"/>
      <c r="I197" s="166"/>
      <c r="J197" s="166"/>
      <c r="K197" s="166"/>
      <c r="L197" s="166"/>
      <c r="M197" s="166"/>
      <c r="N197" s="169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spans="1:26" s="168" customFormat="1" x14ac:dyDescent="0.3">
      <c r="A198" s="165"/>
      <c r="B198" s="165"/>
      <c r="C198" s="165"/>
      <c r="D198" s="165"/>
      <c r="E198" s="165"/>
      <c r="F198" s="165"/>
      <c r="G198" s="166"/>
      <c r="H198" s="166"/>
      <c r="I198" s="166"/>
      <c r="J198" s="166"/>
      <c r="K198" s="166"/>
      <c r="L198" s="166"/>
      <c r="M198" s="166"/>
      <c r="N198" s="169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spans="1:26" s="168" customFormat="1" x14ac:dyDescent="0.3">
      <c r="A199" s="165"/>
      <c r="B199" s="165"/>
      <c r="C199" s="165"/>
      <c r="D199" s="165"/>
      <c r="E199" s="165"/>
      <c r="F199" s="165"/>
      <c r="G199" s="166"/>
      <c r="H199" s="166"/>
      <c r="I199" s="166"/>
      <c r="J199" s="166"/>
      <c r="K199" s="166"/>
      <c r="L199" s="166"/>
      <c r="M199" s="166"/>
      <c r="N199" s="169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spans="1:26" s="168" customFormat="1" x14ac:dyDescent="0.3">
      <c r="A200" s="165"/>
      <c r="B200" s="165"/>
      <c r="C200" s="165"/>
      <c r="D200" s="165"/>
      <c r="E200" s="165"/>
      <c r="F200" s="165"/>
      <c r="G200" s="166"/>
      <c r="H200" s="166"/>
      <c r="I200" s="166"/>
      <c r="J200" s="166"/>
      <c r="K200" s="166"/>
      <c r="L200" s="166"/>
      <c r="M200" s="166"/>
      <c r="N200" s="169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spans="1:26" s="168" customFormat="1" x14ac:dyDescent="0.3">
      <c r="A201" s="165"/>
      <c r="B201" s="165"/>
      <c r="C201" s="165"/>
      <c r="D201" s="165"/>
      <c r="E201" s="165"/>
      <c r="F201" s="165"/>
      <c r="G201" s="166"/>
      <c r="H201" s="166"/>
      <c r="I201" s="166"/>
      <c r="J201" s="166"/>
      <c r="K201" s="166"/>
      <c r="L201" s="166"/>
      <c r="M201" s="166"/>
      <c r="N201" s="169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spans="1:26" s="168" customFormat="1" x14ac:dyDescent="0.3">
      <c r="A202" s="165"/>
      <c r="B202" s="165"/>
      <c r="C202" s="165"/>
      <c r="D202" s="165"/>
      <c r="E202" s="165"/>
      <c r="F202" s="165"/>
      <c r="G202" s="166"/>
      <c r="H202" s="166"/>
      <c r="I202" s="166"/>
      <c r="J202" s="166"/>
      <c r="K202" s="166"/>
      <c r="L202" s="166"/>
      <c r="M202" s="166"/>
      <c r="N202" s="169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spans="1:26" s="168" customFormat="1" x14ac:dyDescent="0.3">
      <c r="A203" s="165"/>
      <c r="B203" s="165"/>
      <c r="C203" s="165"/>
      <c r="D203" s="165"/>
      <c r="E203" s="165"/>
      <c r="F203" s="165"/>
      <c r="G203" s="166"/>
      <c r="H203" s="166"/>
      <c r="I203" s="166"/>
      <c r="J203" s="166"/>
      <c r="K203" s="166"/>
      <c r="L203" s="166"/>
      <c r="M203" s="166"/>
      <c r="N203" s="169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spans="1:26" s="168" customFormat="1" x14ac:dyDescent="0.3">
      <c r="A204" s="165"/>
      <c r="B204" s="165"/>
      <c r="C204" s="165"/>
      <c r="D204" s="165"/>
      <c r="E204" s="165"/>
      <c r="F204" s="165"/>
      <c r="G204" s="166"/>
      <c r="H204" s="166"/>
      <c r="I204" s="166"/>
      <c r="J204" s="166"/>
      <c r="K204" s="166"/>
      <c r="L204" s="166"/>
      <c r="M204" s="166"/>
      <c r="N204" s="169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spans="1:26" s="168" customFormat="1" ht="18.75" customHeight="1" x14ac:dyDescent="0.3">
      <c r="A205" s="165"/>
      <c r="B205" s="165"/>
      <c r="C205" s="165"/>
      <c r="D205" s="165"/>
      <c r="E205" s="165"/>
      <c r="F205" s="165"/>
      <c r="G205" s="166"/>
      <c r="H205" s="166"/>
      <c r="I205" s="166"/>
      <c r="J205" s="166"/>
      <c r="K205" s="166"/>
      <c r="L205" s="166"/>
      <c r="M205" s="166"/>
      <c r="N205" s="169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spans="1:26" s="168" customFormat="1" ht="18.75" customHeight="1" x14ac:dyDescent="0.3">
      <c r="A206" s="165"/>
      <c r="B206" s="165"/>
      <c r="C206" s="165"/>
      <c r="D206" s="165"/>
      <c r="E206" s="165"/>
      <c r="F206" s="165"/>
      <c r="G206" s="166"/>
      <c r="H206" s="166"/>
      <c r="I206" s="166"/>
      <c r="J206" s="166"/>
      <c r="K206" s="166"/>
      <c r="L206" s="166"/>
      <c r="M206" s="166"/>
      <c r="N206" s="169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spans="1:26" s="168" customFormat="1" x14ac:dyDescent="0.3">
      <c r="A207" s="165"/>
      <c r="B207" s="165"/>
      <c r="C207" s="165"/>
      <c r="D207" s="165"/>
      <c r="E207" s="165"/>
      <c r="F207" s="165"/>
      <c r="G207" s="166"/>
      <c r="H207" s="166"/>
      <c r="I207" s="166"/>
      <c r="J207" s="166"/>
      <c r="K207" s="166"/>
      <c r="L207" s="166"/>
      <c r="M207" s="166"/>
      <c r="N207" s="169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spans="1:26" s="168" customFormat="1" x14ac:dyDescent="0.3">
      <c r="A208" s="165"/>
      <c r="B208" s="165"/>
      <c r="C208" s="165"/>
      <c r="D208" s="165"/>
      <c r="E208" s="165"/>
      <c r="F208" s="165"/>
      <c r="G208" s="166"/>
      <c r="H208" s="166"/>
      <c r="I208" s="166"/>
      <c r="J208" s="166"/>
      <c r="K208" s="166"/>
      <c r="L208" s="166"/>
      <c r="M208" s="166"/>
      <c r="N208" s="169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spans="1:26" s="168" customFormat="1" x14ac:dyDescent="0.3">
      <c r="A209" s="165"/>
      <c r="B209" s="165"/>
      <c r="C209" s="165"/>
      <c r="D209" s="165"/>
      <c r="E209" s="165"/>
      <c r="F209" s="165"/>
      <c r="G209" s="166"/>
      <c r="H209" s="166"/>
      <c r="I209" s="166"/>
      <c r="J209" s="166"/>
      <c r="K209" s="166"/>
      <c r="L209" s="166"/>
      <c r="M209" s="166"/>
      <c r="N209" s="169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s="168" customFormat="1" x14ac:dyDescent="0.3">
      <c r="A210" s="165"/>
      <c r="B210" s="165"/>
      <c r="C210" s="165"/>
      <c r="D210" s="165"/>
      <c r="E210" s="165"/>
      <c r="F210" s="165"/>
      <c r="G210" s="166"/>
      <c r="H210" s="166"/>
      <c r="I210" s="166"/>
      <c r="J210" s="166"/>
      <c r="K210" s="166"/>
      <c r="L210" s="166"/>
      <c r="M210" s="166"/>
      <c r="N210" s="169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spans="1:26" s="168" customFormat="1" x14ac:dyDescent="0.3">
      <c r="A211" s="165"/>
      <c r="B211" s="165"/>
      <c r="C211" s="165"/>
      <c r="D211" s="165"/>
      <c r="E211" s="165"/>
      <c r="F211" s="165"/>
      <c r="G211" s="166"/>
      <c r="H211" s="166"/>
      <c r="I211" s="166"/>
      <c r="J211" s="166"/>
      <c r="K211" s="166"/>
      <c r="L211" s="166"/>
      <c r="M211" s="166"/>
      <c r="N211" s="169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spans="1:26" s="168" customFormat="1" x14ac:dyDescent="0.3">
      <c r="A212" s="165"/>
      <c r="B212" s="165"/>
      <c r="C212" s="165"/>
      <c r="D212" s="165"/>
      <c r="E212" s="165"/>
      <c r="F212" s="165"/>
      <c r="G212" s="166"/>
      <c r="H212" s="166"/>
      <c r="I212" s="166"/>
      <c r="J212" s="166"/>
      <c r="K212" s="166"/>
      <c r="L212" s="166"/>
      <c r="M212" s="166"/>
      <c r="N212" s="169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spans="1:26" s="168" customFormat="1" x14ac:dyDescent="0.3">
      <c r="A213" s="165"/>
      <c r="B213" s="165"/>
      <c r="C213" s="165"/>
      <c r="D213" s="165"/>
      <c r="E213" s="165"/>
      <c r="F213" s="165"/>
      <c r="G213" s="166"/>
      <c r="H213" s="166"/>
      <c r="I213" s="166"/>
      <c r="J213" s="166"/>
      <c r="K213" s="166"/>
      <c r="L213" s="166"/>
      <c r="M213" s="166"/>
      <c r="N213" s="169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spans="1:26" s="168" customFormat="1" x14ac:dyDescent="0.3">
      <c r="A214" s="165"/>
      <c r="B214" s="165"/>
      <c r="C214" s="165"/>
      <c r="D214" s="165"/>
      <c r="E214" s="165"/>
      <c r="F214" s="165"/>
      <c r="G214" s="166"/>
      <c r="H214" s="166"/>
      <c r="I214" s="166"/>
      <c r="J214" s="166"/>
      <c r="K214" s="166"/>
      <c r="L214" s="166"/>
      <c r="M214" s="166"/>
      <c r="N214" s="169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spans="1:26" s="168" customFormat="1" x14ac:dyDescent="0.3">
      <c r="A215" s="165"/>
      <c r="B215" s="165"/>
      <c r="C215" s="165"/>
      <c r="D215" s="165"/>
      <c r="E215" s="165"/>
      <c r="F215" s="165"/>
      <c r="G215" s="166"/>
      <c r="H215" s="166"/>
      <c r="I215" s="166"/>
      <c r="J215" s="166"/>
      <c r="K215" s="166"/>
      <c r="L215" s="166"/>
      <c r="M215" s="166"/>
      <c r="N215" s="169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7" spans="1:26" ht="18.75" customHeight="1" x14ac:dyDescent="0.3"/>
    <row r="218" spans="1:26" ht="18.75" customHeight="1" x14ac:dyDescent="0.3"/>
    <row r="220" spans="1:26" ht="18.75" customHeight="1" x14ac:dyDescent="0.3"/>
    <row r="221" spans="1:26" ht="18.75" customHeight="1" x14ac:dyDescent="0.3"/>
    <row r="222" spans="1:26" ht="18.75" customHeight="1" x14ac:dyDescent="0.3"/>
    <row r="223" spans="1:26" ht="18.75" customHeight="1" x14ac:dyDescent="0.3"/>
  </sheetData>
  <mergeCells count="134">
    <mergeCell ref="A130:M130"/>
    <mergeCell ref="A131:E131"/>
    <mergeCell ref="I124:M124"/>
    <mergeCell ref="I125:M125"/>
    <mergeCell ref="G126:M126"/>
    <mergeCell ref="G127:M127"/>
    <mergeCell ref="H128:M128"/>
    <mergeCell ref="I129:M129"/>
    <mergeCell ref="I118:M118"/>
    <mergeCell ref="I119:M119"/>
    <mergeCell ref="H120:M120"/>
    <mergeCell ref="I121:M121"/>
    <mergeCell ref="I122:M122"/>
    <mergeCell ref="H123:M123"/>
    <mergeCell ref="I112:M112"/>
    <mergeCell ref="I113:M113"/>
    <mergeCell ref="I114:M114"/>
    <mergeCell ref="I115:M115"/>
    <mergeCell ref="I116:M116"/>
    <mergeCell ref="I117:M117"/>
    <mergeCell ref="G106:M106"/>
    <mergeCell ref="H107:M107"/>
    <mergeCell ref="I108:M108"/>
    <mergeCell ref="I109:M109"/>
    <mergeCell ref="I110:M110"/>
    <mergeCell ref="I111:M111"/>
    <mergeCell ref="I100:M100"/>
    <mergeCell ref="H101:M101"/>
    <mergeCell ref="I102:M102"/>
    <mergeCell ref="I103:M103"/>
    <mergeCell ref="I104:M104"/>
    <mergeCell ref="I105:M105"/>
    <mergeCell ref="H94:M94"/>
    <mergeCell ref="I95:M95"/>
    <mergeCell ref="H96:M96"/>
    <mergeCell ref="I97:M97"/>
    <mergeCell ref="G98:M98"/>
    <mergeCell ref="H99:M99"/>
    <mergeCell ref="I88:M88"/>
    <mergeCell ref="I89:M89"/>
    <mergeCell ref="I90:M90"/>
    <mergeCell ref="I91:M91"/>
    <mergeCell ref="I92:M92"/>
    <mergeCell ref="I93:M93"/>
    <mergeCell ref="I82:M82"/>
    <mergeCell ref="I83:M83"/>
    <mergeCell ref="I84:M84"/>
    <mergeCell ref="I85:M85"/>
    <mergeCell ref="I86:M86"/>
    <mergeCell ref="I87:M87"/>
    <mergeCell ref="I76:M76"/>
    <mergeCell ref="I77:M77"/>
    <mergeCell ref="G78:M78"/>
    <mergeCell ref="H79:M79"/>
    <mergeCell ref="I80:M80"/>
    <mergeCell ref="I81:M81"/>
    <mergeCell ref="I70:M70"/>
    <mergeCell ref="I71:M71"/>
    <mergeCell ref="H72:M72"/>
    <mergeCell ref="I73:M73"/>
    <mergeCell ref="I74:M74"/>
    <mergeCell ref="I75:M75"/>
    <mergeCell ref="H64:M64"/>
    <mergeCell ref="I65:M65"/>
    <mergeCell ref="G66:M66"/>
    <mergeCell ref="H67:M67"/>
    <mergeCell ref="I68:M68"/>
    <mergeCell ref="I69:M69"/>
    <mergeCell ref="H58:M58"/>
    <mergeCell ref="I59:M59"/>
    <mergeCell ref="I60:M60"/>
    <mergeCell ref="I61:M61"/>
    <mergeCell ref="I62:M62"/>
    <mergeCell ref="I63:M63"/>
    <mergeCell ref="I52:M52"/>
    <mergeCell ref="I53:M53"/>
    <mergeCell ref="I54:M54"/>
    <mergeCell ref="I55:M55"/>
    <mergeCell ref="I56:M56"/>
    <mergeCell ref="I57:M57"/>
    <mergeCell ref="I46:M46"/>
    <mergeCell ref="I47:M47"/>
    <mergeCell ref="H48:M48"/>
    <mergeCell ref="I49:M49"/>
    <mergeCell ref="I50:M50"/>
    <mergeCell ref="I51:M51"/>
    <mergeCell ref="I40:M40"/>
    <mergeCell ref="I41:M41"/>
    <mergeCell ref="I42:M42"/>
    <mergeCell ref="I43:M43"/>
    <mergeCell ref="I44:M44"/>
    <mergeCell ref="I45:M45"/>
    <mergeCell ref="I34:M34"/>
    <mergeCell ref="H35:M35"/>
    <mergeCell ref="I36:M36"/>
    <mergeCell ref="I37:M37"/>
    <mergeCell ref="I38:M38"/>
    <mergeCell ref="I39:M39"/>
    <mergeCell ref="I28:M28"/>
    <mergeCell ref="I29:M29"/>
    <mergeCell ref="H30:M30"/>
    <mergeCell ref="I31:M31"/>
    <mergeCell ref="G32:M32"/>
    <mergeCell ref="H33:M33"/>
    <mergeCell ref="I22:M22"/>
    <mergeCell ref="H23:M23"/>
    <mergeCell ref="I24:M24"/>
    <mergeCell ref="G25:M25"/>
    <mergeCell ref="G26:M26"/>
    <mergeCell ref="H27:M27"/>
    <mergeCell ref="I16:M16"/>
    <mergeCell ref="I17:M17"/>
    <mergeCell ref="I18:M18"/>
    <mergeCell ref="I19:M19"/>
    <mergeCell ref="I20:M20"/>
    <mergeCell ref="H21:M21"/>
    <mergeCell ref="J10:M10"/>
    <mergeCell ref="J11:M11"/>
    <mergeCell ref="I12:M12"/>
    <mergeCell ref="H13:M13"/>
    <mergeCell ref="I14:M14"/>
    <mergeCell ref="H15:M15"/>
    <mergeCell ref="H4:M4"/>
    <mergeCell ref="I5:M5"/>
    <mergeCell ref="I6:M6"/>
    <mergeCell ref="H7:M7"/>
    <mergeCell ref="I8:M8"/>
    <mergeCell ref="J9:M9"/>
    <mergeCell ref="A1:E1"/>
    <mergeCell ref="G1:M2"/>
    <mergeCell ref="N1:Z1"/>
    <mergeCell ref="C2:D2"/>
    <mergeCell ref="E2:F2"/>
    <mergeCell ref="G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Tuly</dc:creator>
  <cp:lastModifiedBy>Tuly</cp:lastModifiedBy>
  <dcterms:created xsi:type="dcterms:W3CDTF">2018-01-31T23:19:41Z</dcterms:created>
  <dcterms:modified xsi:type="dcterms:W3CDTF">2018-01-31T23:21:07Z</dcterms:modified>
</cp:coreProperties>
</file>